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ekap.příjmy" sheetId="1" r:id="rId1"/>
    <sheet name="Rekap.výdaje" sheetId="2" r:id="rId2"/>
    <sheet name="Správa" sheetId="3" r:id="rId3"/>
    <sheet name="Dotace a příspěvky" sheetId="4" r:id="rId4"/>
    <sheet name="SF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<sst xmlns="http://schemas.openxmlformats.org/spreadsheetml/2006/main" count="290" uniqueCount="252">
  <si>
    <t xml:space="preserve">               Městys Suchdol nad Odrou</t>
  </si>
  <si>
    <t>v tis.Kč</t>
  </si>
  <si>
    <t>OdPa</t>
  </si>
  <si>
    <t>Pol</t>
  </si>
  <si>
    <t>Popis</t>
  </si>
  <si>
    <t xml:space="preserve">v tis. Kč </t>
  </si>
  <si>
    <t>celkem</t>
  </si>
  <si>
    <t>schválený</t>
  </si>
  <si>
    <t>Daň z příjmů ze závislé činnosti</t>
  </si>
  <si>
    <t>Daň z příjmů fyzických osob ze samostatné výdělečné činnosti</t>
  </si>
  <si>
    <t>Daň z příjmů ze samostatné výdělečné činnosti (srážková)</t>
  </si>
  <si>
    <t>Daň z příjmů právnických osob</t>
  </si>
  <si>
    <t>Daň z přidané hodnoty</t>
  </si>
  <si>
    <t>Odvody za odnětí půdy ze zemědělského půdního fondu</t>
  </si>
  <si>
    <t>Poplatek za likvidaci komunálního odpadu</t>
  </si>
  <si>
    <t>Poplatek ze psů</t>
  </si>
  <si>
    <t xml:space="preserve">Místní poplatek za provozovaný výherní hrací přístroj </t>
  </si>
  <si>
    <t>Odvod výtěžku z provozování výherních hracích přístrojů</t>
  </si>
  <si>
    <t>Správní poplatky</t>
  </si>
  <si>
    <t>Daň z nemovitostí</t>
  </si>
  <si>
    <t>Půjčky ze sociálního fondu - splátky</t>
  </si>
  <si>
    <t>Dotace od obcí ( na částečnou úhradu provozních nákladů ZŠ )</t>
  </si>
  <si>
    <t>Převody z běžného účtu do sociálního fondu</t>
  </si>
  <si>
    <t>Převody ze sociálního fondu na běžný účet</t>
  </si>
  <si>
    <t>Vnitřní obchod (veřejný internet v knihovně)</t>
  </si>
  <si>
    <t>Penzion Poodří</t>
  </si>
  <si>
    <t>Stočné</t>
  </si>
  <si>
    <t>Základní škola a mateřská škola</t>
  </si>
  <si>
    <t xml:space="preserve">Knihovna </t>
  </si>
  <si>
    <t>Muzea</t>
  </si>
  <si>
    <t>Místní rozhlas - hlášení</t>
  </si>
  <si>
    <t>Suchdolský zpravodaj - inzerce</t>
  </si>
  <si>
    <t>Klub kultury</t>
  </si>
  <si>
    <t>Sauna a rehabilitační bazén</t>
  </si>
  <si>
    <t>Bytové hospodářství - nájem bytů včetně služeb</t>
  </si>
  <si>
    <t>Nájem nebytových prostor</t>
  </si>
  <si>
    <t>Hřbitovy</t>
  </si>
  <si>
    <t>Výstavba a údržba místních inž.sítí (připoj.přísp. 4 RD Čsl.armády)</t>
  </si>
  <si>
    <t>Pečovatelská služba - finanční dar</t>
  </si>
  <si>
    <t>Příjmy z finančních operací ( úroky z účtů )</t>
  </si>
  <si>
    <t>Příjmy celkem</t>
  </si>
  <si>
    <t>Rekapitulace    ( v tis. Kč )</t>
  </si>
  <si>
    <t xml:space="preserve">P ř í j m y : </t>
  </si>
  <si>
    <t xml:space="preserve">V ý d a j e : </t>
  </si>
  <si>
    <t>Rozdíl mezi příjmy a výdaji</t>
  </si>
  <si>
    <t xml:space="preserve"> </t>
  </si>
  <si>
    <t xml:space="preserve">                 Financování</t>
  </si>
  <si>
    <t>Celkem</t>
  </si>
  <si>
    <t xml:space="preserve">         </t>
  </si>
  <si>
    <t xml:space="preserve">  Městys Suchdol nad Odrou</t>
  </si>
  <si>
    <t>tis. Kč</t>
  </si>
  <si>
    <t>Správa v lesním hospodářstvá-činnost OLH</t>
  </si>
  <si>
    <t>Činnost stavebního úřadu</t>
  </si>
  <si>
    <t>Veřejná silniční doprava (ostatní dopravní obslužnost)</t>
  </si>
  <si>
    <t>Odpadní vody-provoz ČOV a kanalizace 1.etapa</t>
  </si>
  <si>
    <t>Speciální ZŠ DĚCKO Nový Jičín (příspěvek na činnost)</t>
  </si>
  <si>
    <t>Místní knihovna</t>
  </si>
  <si>
    <t>Suchdolský zpravodaj</t>
  </si>
  <si>
    <t>Sbor pro občanské záležitosti, ostatní činnost v kultuře</t>
  </si>
  <si>
    <t xml:space="preserve">                             - sauna </t>
  </si>
  <si>
    <t xml:space="preserve">                             - Klub seniorů</t>
  </si>
  <si>
    <t>Ostatní činnost ve zdravotnictví (dárci krve)</t>
  </si>
  <si>
    <t>Územní plán</t>
  </si>
  <si>
    <t>Územní rozvoj - studie zástavby RD</t>
  </si>
  <si>
    <t>Sběr a svoz komunálních odpadů</t>
  </si>
  <si>
    <t>Rozpočtová rezerva ( v kompetenci rady městyse)</t>
  </si>
  <si>
    <t>Výdaje celkem</t>
  </si>
  <si>
    <t>( položkové členění  ODPA 6171)</t>
  </si>
  <si>
    <t>Položka</t>
  </si>
  <si>
    <t>platy zaměstnanců</t>
  </si>
  <si>
    <t>povinné pojištění na sociální zabezp.a přísp.na polit.zaměst.</t>
  </si>
  <si>
    <t>povinné pojistné na zdravotní pojištění</t>
  </si>
  <si>
    <t>ostatní povinné pojistné hrazené zaměstnavatelem</t>
  </si>
  <si>
    <t>knihy, učební pomůcky a tisk</t>
  </si>
  <si>
    <t>drobný dlouhodobý hmotný majetek</t>
  </si>
  <si>
    <t>nákup ostatního materiálu</t>
  </si>
  <si>
    <t>voda</t>
  </si>
  <si>
    <t>plyn</t>
  </si>
  <si>
    <t>elektrická energie</t>
  </si>
  <si>
    <t>pohonné hmoty a maziva</t>
  </si>
  <si>
    <t>služby pošt</t>
  </si>
  <si>
    <t>služby telekomunikací a radiokomunikací</t>
  </si>
  <si>
    <t>konzultační, poradenské a právní služby</t>
  </si>
  <si>
    <t xml:space="preserve">služby školení a vzdělávání </t>
  </si>
  <si>
    <t xml:space="preserve">nákup ostatních služeb </t>
  </si>
  <si>
    <t>programové vybavení</t>
  </si>
  <si>
    <t>cestovné</t>
  </si>
  <si>
    <t>pohoštění (fond starosty)</t>
  </si>
  <si>
    <t>věcné dary (fond starosty)</t>
  </si>
  <si>
    <t>neinvestiční transfery obcím (veřejnoprávní smlouvy)</t>
  </si>
  <si>
    <t>platby daní a poplatků státnímu rozpočtu</t>
  </si>
  <si>
    <t>platby daní a poplatků územním rozpočtům</t>
  </si>
  <si>
    <t>dary obyvatelstvu (fond starosty)</t>
  </si>
  <si>
    <t>výdaje ze sociálního fondu</t>
  </si>
  <si>
    <t xml:space="preserve">rozpočtová rezerva </t>
  </si>
  <si>
    <t>PD na rekonstrukci střechy obřadní síně</t>
  </si>
  <si>
    <t>CELKEM: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</si>
  <si>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</si>
  <si>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Městys Suchdol nad Odrou</t>
  </si>
  <si>
    <t>Neinvestiční transfery neziskovým a podobným organizacím,</t>
  </si>
  <si>
    <t xml:space="preserve">příspěvkovým organizacím </t>
  </si>
  <si>
    <t>ORG</t>
  </si>
  <si>
    <t>ODPA</t>
  </si>
  <si>
    <t>POL</t>
  </si>
  <si>
    <t>příjemce</t>
  </si>
  <si>
    <t>IČ</t>
  </si>
  <si>
    <t>tis.Kč</t>
  </si>
  <si>
    <t>účel</t>
  </si>
  <si>
    <t>Základní škola a mateřská škola Suchdol nad Odrou</t>
  </si>
  <si>
    <t>Speciální ZŠ - DĚCKO o.p.s., Nový Jičín</t>
  </si>
  <si>
    <t>doprava</t>
  </si>
  <si>
    <t>00848077</t>
  </si>
  <si>
    <t>přehlídka pro žáky ZŠ</t>
  </si>
  <si>
    <t xml:space="preserve">Sbor Bratrské jednoty baptistů, Dětský klub PECKA, Suchdol nad Odrou </t>
  </si>
  <si>
    <t>činnost,tábor</t>
  </si>
  <si>
    <t>Farní sbor Českobratrské církve evangelické, Suchdol nad Odrou</t>
  </si>
  <si>
    <t>údržba kostela</t>
  </si>
  <si>
    <t>Tělovýchovná jednota LOKOMOTIVA Suchdol nad Odrou</t>
  </si>
  <si>
    <t>Občanské sdružení SKŘIVÁNEK Suchdol nad Odrou</t>
  </si>
  <si>
    <t>činnost</t>
  </si>
  <si>
    <t>JUNÁK - svaz skautů a skautek ČR, středisko PAGODA Nový Jičín</t>
  </si>
  <si>
    <t>klubovna,tábor</t>
  </si>
  <si>
    <t>YMCA Brno, 10.skautský oddíl Suchdol nad Odrou</t>
  </si>
  <si>
    <t>tábor</t>
  </si>
  <si>
    <t>ZO Českého svazu včelařů,obč.sdružení, Suchdol nad Odrou</t>
  </si>
  <si>
    <t>léčba včelstev</t>
  </si>
  <si>
    <t>ZO ČSOP - Stanice pro záchranu volně žijících živočichů, Bartošovice n.M.</t>
  </si>
  <si>
    <t>Společnost přátel Poodří, Ostrava</t>
  </si>
  <si>
    <t>časopis Poodří</t>
  </si>
  <si>
    <t>Asociace rodičů a přátel zdravotně postižených dětí v ČR, Klub ZVONEČEK, Odry</t>
  </si>
  <si>
    <t>C E L K E M</t>
  </si>
  <si>
    <t>činnost,údržba areálu</t>
  </si>
  <si>
    <t>Western club, o.s.</t>
  </si>
  <si>
    <t>celoroční činnost pro veř.</t>
  </si>
  <si>
    <t>Slezská diakonie - Domov Tichá pro mentálně postiřené</t>
  </si>
  <si>
    <t xml:space="preserve">Klich Jiří </t>
  </si>
  <si>
    <t>lukostřelba</t>
  </si>
  <si>
    <t>Ligocký Karel</t>
  </si>
  <si>
    <t>Kroměřížská dráha, o.s.</t>
  </si>
  <si>
    <t>jízda hist.vlaku-120 let Suchdol-Budišov n.Bud.</t>
  </si>
  <si>
    <t>"MORAVIAN Historicko-vlastivědná společnost"</t>
  </si>
  <si>
    <t>třídenní student. workshop v Muzeu Mor.bratří</t>
  </si>
  <si>
    <t>Charita Odry</t>
  </si>
  <si>
    <t xml:space="preserve">Bezpečnost silničního provozu (montáž zrcadel) </t>
  </si>
  <si>
    <t xml:space="preserve">                         - drobné opravy staré kanalizace</t>
  </si>
  <si>
    <t xml:space="preserve">Místní rozhlas </t>
  </si>
  <si>
    <t>opravy a údržba vč.fasády garáže (300)</t>
  </si>
  <si>
    <t xml:space="preserve">provoz-ředitel upřesní osobně na FV </t>
  </si>
  <si>
    <t>Český kynologický svaz - ZKO Louka</t>
  </si>
  <si>
    <t>Střední škola, Šenov u Nového Jičína (přes ÚP)</t>
  </si>
  <si>
    <t>umístěný občan (žádost 30)</t>
  </si>
  <si>
    <t>běh,rychlobruslení (žádost 9,2)</t>
  </si>
  <si>
    <t>Ostatní záležitosti v silniční dopravě (dopravní značení)</t>
  </si>
  <si>
    <t>Místní zastupitelské orgány</t>
  </si>
  <si>
    <t>Zapoj.části zůst.bank.účtů (poč.stav BÚ k 1.1.2011 : 10.683,45 tis.)</t>
  </si>
  <si>
    <t>Příjem úvěru na II.etapu ČOV a kanalizace</t>
  </si>
  <si>
    <t>Přímo do rozpočtu na objekt klub.(50)</t>
  </si>
  <si>
    <t>Daň z příjmů právnických osob za městys r.2010 (předběžná daň)</t>
  </si>
  <si>
    <t>Neinv.dotace ze státního rozpočtu (státní správa, školství)</t>
  </si>
  <si>
    <r>
      <t xml:space="preserve">Dotace na opravu střechy kaple Kletné - SZIF - </t>
    </r>
    <r>
      <rPr>
        <b/>
        <sz val="8"/>
        <color indexed="60"/>
        <rFont val="Arial"/>
        <family val="2"/>
      </rPr>
      <t>ÚZ 89517 a 89518</t>
    </r>
  </si>
  <si>
    <r>
      <t xml:space="preserve">Dotace na depozitář muzea a opravu střechy garáží </t>
    </r>
    <r>
      <rPr>
        <b/>
        <sz val="8"/>
        <color indexed="20"/>
        <rFont val="Arial"/>
        <family val="2"/>
      </rPr>
      <t>ÚZ 89517 a 89518</t>
    </r>
  </si>
  <si>
    <r>
      <t xml:space="preserve">MŠMT-dotace pro ZŠ (OP Vzděl.pro konkurenceschop.-doplatek) </t>
    </r>
    <r>
      <rPr>
        <b/>
        <sz val="8"/>
        <color indexed="20"/>
        <rFont val="Arial"/>
        <family val="2"/>
      </rPr>
      <t>ÚZ 33123</t>
    </r>
  </si>
  <si>
    <t xml:space="preserve">Činnost stavebního úřadu (přeúčtování nákladů SÚ Kunín) </t>
  </si>
  <si>
    <t>Základní škola a mateřská škola (dar ZAPA Beton)</t>
  </si>
  <si>
    <t>Činnost místní správy - prodeje, nájem pozemků</t>
  </si>
  <si>
    <t>Ostatní služby (propagační  předměty, prospekty)</t>
  </si>
  <si>
    <t>Místní komunikace (včetně zimní údržby a oprav)</t>
  </si>
  <si>
    <t>Střední škola Šenov u N.J.  (příspěvek na přehlídku technických profesí)</t>
  </si>
  <si>
    <t>Muzeum - městyse (provoz 200, depozitář 304-dokončení)</t>
  </si>
  <si>
    <t>Církevní org.-příspěvky-ČCE(prov.kostela 50),Sbor BJB-PECKA(8),Charita Odry(48),Slezská diakonie(5)</t>
  </si>
  <si>
    <t>Tělovýchovná činnost - TJ (150), Memoriál A.Dohnala (15), ostatní (15)</t>
  </si>
  <si>
    <t>Volný čas dětí a mládeže (OS Skřivánek 60, Junák7, YMCA 4; dětské prvky 210 vč.doplnění laviček)</t>
  </si>
  <si>
    <t xml:space="preserve">                            - spolky (včelaři 5, OS Moravian 2, Kroměřížská dráha 7)</t>
  </si>
  <si>
    <t>Bytové hospodářství - domy (velké opravy-střecha 192)</t>
  </si>
  <si>
    <t xml:space="preserve">                                      - byty; drobné opravy, provozní výdaje vč. DPS  </t>
  </si>
  <si>
    <t xml:space="preserve">Nebytové prostory, rekonstrukce objektu  provozoven </t>
  </si>
  <si>
    <t xml:space="preserve">Hřbitovy; chodníček a výsadba zeleně na katolickém hřbitově </t>
  </si>
  <si>
    <t>Inženýrské sítě (vratky připojovacích příspěvků stavebníkům lok.Lidická-120; rozšíření Čsl.armády)</t>
  </si>
  <si>
    <t>Využívání a zneškodňování komunálních odpadů (biologicky rozložitelný odpad)</t>
  </si>
  <si>
    <t>Rekultivace bývalé skládky (zatravňovací dlaždice proti sesuvu)</t>
  </si>
  <si>
    <t xml:space="preserve">Péče o vzhled městyse a veřejnou zeleň </t>
  </si>
  <si>
    <t>Stanice pro záchranu živočichů (příspěvek Bartošovice)</t>
  </si>
  <si>
    <t>Společnost přátel Poodří (příspěvek na tisk časopisu)</t>
  </si>
  <si>
    <t xml:space="preserve">                         - 2. etapa ČOV a kanalizace (inženýrská činnost)</t>
  </si>
  <si>
    <t>Péče o zdravotně postižené (Zvoneček 5, Škola života 3)</t>
  </si>
  <si>
    <t>Odlehčovací služby (péče o seniory-dovoz obědů apod.)</t>
  </si>
  <si>
    <t>Pojištění majetku městyse</t>
  </si>
  <si>
    <t>Výdaje z finančních operací (bankovní poplatky běžných účtů)</t>
  </si>
  <si>
    <t>Převody mezi základním běžným účtem a účtem sociálního fondu</t>
  </si>
  <si>
    <t>Finanční operace - daň z příjmů za městys (viz příjmová pol.1122)</t>
  </si>
  <si>
    <t>Vratky-část dotace na I. etapu kanal.a ČOV(1000 tis.),nevyčerpané dotace na volby do ZM a sčítání lidu</t>
  </si>
  <si>
    <t xml:space="preserve">Ostatní činnosti - daň z převodu nemovitostí, příspěvky  Regionu Poodří </t>
  </si>
  <si>
    <r>
      <t xml:space="preserve">             NÁVRH ROZPOČTU ROKU 2011- </t>
    </r>
    <r>
      <rPr>
        <b/>
        <sz val="11"/>
        <color indexed="12"/>
        <rFont val="Arial"/>
        <family val="2"/>
      </rPr>
      <t>PŘÍJMY</t>
    </r>
  </si>
  <si>
    <r>
      <t xml:space="preserve">NÁVRH ROZPOČTU ROKU 201 - </t>
    </r>
    <r>
      <rPr>
        <b/>
        <sz val="11"/>
        <color indexed="10"/>
        <rFont val="Arial"/>
        <family val="2"/>
      </rPr>
      <t xml:space="preserve">VÝDAJE </t>
    </r>
  </si>
  <si>
    <r>
      <t xml:space="preserve">NÁVRH ROZPOČTU ROKU 2011 - </t>
    </r>
    <r>
      <rPr>
        <b/>
        <sz val="11"/>
        <color indexed="10"/>
        <rFont val="Arial"/>
        <family val="2"/>
      </rPr>
      <t>PŘÍSPĚVKY, DARY, DOTACE</t>
    </r>
  </si>
  <si>
    <r>
      <t xml:space="preserve">NÁVRH ROZPOČTU ROKU 2011 - </t>
    </r>
    <r>
      <rPr>
        <b/>
        <sz val="16"/>
        <color indexed="10"/>
        <rFont val="Arial"/>
        <family val="2"/>
      </rPr>
      <t>místní správa</t>
    </r>
  </si>
  <si>
    <t>Zájm.čin.a rekr. - multifunkční areál (skladovací objekt 450 + kynologický areál 50)</t>
  </si>
  <si>
    <t xml:space="preserve">Lesní hospodářství  (prodej dříví dle plánu prací 2011)                                                 </t>
  </si>
  <si>
    <t>Využívání a zneškodňování komunálních odpadů (odměna EKO-KOM)</t>
  </si>
  <si>
    <t>Využívání a zneškodňování ostatních odpadů (odměny ASEKOL,EKOLAMP)</t>
  </si>
  <si>
    <t>Odlehčovací služby - úhrada za drobné služby seniorů</t>
  </si>
  <si>
    <t>Požární ochrana - sponzorský dar pro SDH</t>
  </si>
  <si>
    <t>Lesní hospodářství (pěstební činnost)</t>
  </si>
  <si>
    <t>Ost.zál.poz.komunikací (PD+chodníky Sokol.-dokončení, u úřadu, obchod Na sýpce, u Muzea MB)</t>
  </si>
  <si>
    <t>Prevence znečišťování vody (vodoprávní agenda)</t>
  </si>
  <si>
    <t xml:space="preserve">               -  Moravských bratří</t>
  </si>
  <si>
    <t>Kulturní akce - Western klub (vč. Pony Expressu)</t>
  </si>
  <si>
    <t>Klub kultury - provoz vč.divadelního souboru PODIV, Klubíčko</t>
  </si>
  <si>
    <t>Veřejné osvětlení (energie+opravy havarijního stavu)</t>
  </si>
  <si>
    <t>Komunální služby (zaměstnanci, provoz dílny, malotraktor)</t>
  </si>
  <si>
    <t>Požární ochrana (budova zbrojnice, vybavení a činnost jednotky)</t>
  </si>
  <si>
    <t xml:space="preserve">Činnost místní správy  (viz. Příloha č.3)              </t>
  </si>
  <si>
    <t>SÚ</t>
  </si>
  <si>
    <t>AÚ</t>
  </si>
  <si>
    <t>ORJ</t>
  </si>
  <si>
    <t>PŘÍJMY</t>
  </si>
  <si>
    <t>rozpočet</t>
  </si>
  <si>
    <t>Počáteční stav na bankovním účtu</t>
  </si>
  <si>
    <t xml:space="preserve">Splátky půjček </t>
  </si>
  <si>
    <t>VÝDAJE</t>
  </si>
  <si>
    <t>odkaz ve směrnici</t>
  </si>
  <si>
    <t>Poskytnutí půjčky</t>
  </si>
  <si>
    <r>
      <t>3.1.5.</t>
    </r>
    <r>
      <rPr>
        <sz val="10"/>
        <rFont val="Arial"/>
        <family val="2"/>
      </rPr>
      <t>-společné prostředky</t>
    </r>
  </si>
  <si>
    <t>Penzijní připojištění</t>
  </si>
  <si>
    <r>
      <t>3.2.6.-</t>
    </r>
    <r>
      <rPr>
        <sz val="10"/>
        <rFont val="Arial"/>
        <family val="2"/>
      </rPr>
      <t>osobní konta</t>
    </r>
  </si>
  <si>
    <t>Vitamíny, očkovací vakcíny</t>
  </si>
  <si>
    <t>Příspěvek na stravování</t>
  </si>
  <si>
    <r>
      <t>3.1.1.</t>
    </r>
    <r>
      <rPr>
        <sz val="10"/>
        <rFont val="Arial CE"/>
        <family val="0"/>
      </rPr>
      <t>-společné prostředky</t>
    </r>
  </si>
  <si>
    <t xml:space="preserve">Indiv.rekr.,zájezdy,lázeň.a rehabil.péče,léč.pobyty;dět.rekreace,sport.a ozdrav.pobyty </t>
  </si>
  <si>
    <r>
      <t>3.2.1.;3.2.3.;3.2.4.</t>
    </r>
    <r>
      <rPr>
        <sz val="10"/>
        <rFont val="Arial CE"/>
        <family val="0"/>
      </rPr>
      <t>-osobní konta</t>
    </r>
  </si>
  <si>
    <t>Individuální kulturní a sportovní akce</t>
  </si>
  <si>
    <r>
      <t>3.2.2.</t>
    </r>
    <r>
      <rPr>
        <sz val="10"/>
        <rFont val="Arial CE"/>
        <family val="0"/>
      </rPr>
      <t>-osobní konta</t>
    </r>
  </si>
  <si>
    <t>Sociální výpomoc</t>
  </si>
  <si>
    <r>
      <t>3.1.4.</t>
    </r>
    <r>
      <rPr>
        <sz val="10"/>
        <rFont val="Arial CE"/>
        <family val="0"/>
      </rPr>
      <t>-společné prostředky</t>
    </r>
  </si>
  <si>
    <t>Peněžní dary</t>
  </si>
  <si>
    <r>
      <t>3.1.3.</t>
    </r>
    <r>
      <rPr>
        <sz val="10"/>
        <rFont val="Arial"/>
        <family val="2"/>
      </rPr>
      <t>-společné prostředky</t>
    </r>
  </si>
  <si>
    <r>
      <t>3.1.6.;3.1.7.</t>
    </r>
    <r>
      <rPr>
        <sz val="10"/>
        <rFont val="Arial CE"/>
        <family val="0"/>
      </rPr>
      <t>-společné prostředky</t>
    </r>
  </si>
  <si>
    <t>PŘÍJMY - rekapitulace</t>
  </si>
  <si>
    <t>VÝDAJE - rekapitulace</t>
  </si>
  <si>
    <t>ROZDÍL</t>
  </si>
  <si>
    <t>Jednotný příděl r.2011</t>
  </si>
  <si>
    <t>Výdaje na odívání a úpravu zevnějšku (vč.akcí SPOZu)</t>
  </si>
  <si>
    <t>Rozpočet sociálního fondu na rok 2011</t>
  </si>
  <si>
    <r>
      <t>3.2.5.</t>
    </r>
    <r>
      <rPr>
        <sz val="10"/>
        <rFont val="Arial"/>
        <family val="2"/>
      </rPr>
      <t>-osobní konta</t>
    </r>
  </si>
  <si>
    <t>předpoklad zůstatku účtu SF</t>
  </si>
  <si>
    <t>k 31.12.2011</t>
  </si>
  <si>
    <t>419 112 - 419 119</t>
  </si>
  <si>
    <t>viz ODPA 6330</t>
  </si>
  <si>
    <t>(list č. 2-výdaje)</t>
  </si>
  <si>
    <t>SÚ AÚ</t>
  </si>
  <si>
    <t>Kč</t>
  </si>
  <si>
    <t>Schváleno zastupitelstvem městyse dne 28.2.2011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</si>
</sst>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##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80">
    <font>
      <sz val="10"/>
      <name val="Arial CE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11"/>
      <color indexed="12"/>
      <name val="Arial"/>
      <family val="2"/>
    </font>
    <font>
      <b/>
      <sz val="16"/>
      <color indexed="10"/>
      <name val="Arial CE"/>
      <family val="0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8"/>
      <color indexed="2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0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0"/>
    </font>
    <font>
      <b/>
      <sz val="16"/>
      <color rgb="FFFF0000"/>
      <name val="Arial"/>
      <family val="2"/>
    </font>
    <font>
      <b/>
      <sz val="16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>
        <color indexed="8"/>
      </right>
      <top style="thick"/>
      <bottom style="medium"/>
    </border>
    <border>
      <left style="medium">
        <color indexed="8"/>
      </left>
      <right style="medium">
        <color indexed="8"/>
      </right>
      <top style="thick"/>
      <bottom style="medium"/>
    </border>
    <border>
      <left style="medium">
        <color indexed="8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n">
        <color indexed="8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ck"/>
    </border>
    <border>
      <left style="medium">
        <color indexed="8"/>
      </left>
      <right style="medium"/>
      <top style="thin">
        <color indexed="8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2" fillId="0" borderId="27" xfId="0" applyNumberFormat="1" applyFont="1" applyBorder="1" applyAlignment="1">
      <alignment/>
    </xf>
    <xf numFmtId="4" fontId="13" fillId="0" borderId="23" xfId="0" applyNumberFormat="1" applyFont="1" applyFill="1" applyBorder="1" applyAlignment="1">
      <alignment/>
    </xf>
    <xf numFmtId="165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0" xfId="0" applyFont="1" applyBorder="1" applyAlignment="1">
      <alignment/>
    </xf>
    <xf numFmtId="4" fontId="11" fillId="0" borderId="31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2" fillId="0" borderId="35" xfId="0" applyNumberFormat="1" applyFont="1" applyBorder="1" applyAlignment="1">
      <alignment/>
    </xf>
    <xf numFmtId="4" fontId="13" fillId="0" borderId="31" xfId="0" applyNumberFormat="1" applyFont="1" applyFill="1" applyBorder="1" applyAlignment="1">
      <alignment/>
    </xf>
    <xf numFmtId="0" fontId="10" fillId="0" borderId="28" xfId="0" applyFont="1" applyBorder="1" applyAlignment="1">
      <alignment horizontal="center"/>
    </xf>
    <xf numFmtId="4" fontId="14" fillId="0" borderId="33" xfId="0" applyNumberFormat="1" applyFont="1" applyBorder="1" applyAlignment="1">
      <alignment horizontal="right"/>
    </xf>
    <xf numFmtId="4" fontId="14" fillId="0" borderId="34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4" fontId="11" fillId="0" borderId="32" xfId="0" applyNumberFormat="1" applyFont="1" applyFill="1" applyBorder="1" applyAlignment="1">
      <alignment horizontal="right"/>
    </xf>
    <xf numFmtId="4" fontId="11" fillId="0" borderId="33" xfId="0" applyNumberFormat="1" applyFont="1" applyFill="1" applyBorder="1" applyAlignment="1">
      <alignment horizontal="right"/>
    </xf>
    <xf numFmtId="4" fontId="14" fillId="0" borderId="33" xfId="0" applyNumberFormat="1" applyFont="1" applyFill="1" applyBorder="1" applyAlignment="1">
      <alignment horizontal="right"/>
    </xf>
    <xf numFmtId="4" fontId="11" fillId="0" borderId="34" xfId="0" applyNumberFormat="1" applyFont="1" applyFill="1" applyBorder="1" applyAlignment="1">
      <alignment horizontal="right"/>
    </xf>
    <xf numFmtId="4" fontId="13" fillId="0" borderId="36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11" fillId="0" borderId="38" xfId="0" applyFont="1" applyBorder="1" applyAlignment="1">
      <alignment/>
    </xf>
    <xf numFmtId="4" fontId="11" fillId="0" borderId="39" xfId="0" applyNumberFormat="1" applyFont="1" applyBorder="1" applyAlignment="1">
      <alignment horizontal="right"/>
    </xf>
    <xf numFmtId="4" fontId="11" fillId="0" borderId="40" xfId="0" applyNumberFormat="1" applyFont="1" applyBorder="1" applyAlignment="1">
      <alignment horizontal="right"/>
    </xf>
    <xf numFmtId="4" fontId="11" fillId="0" borderId="41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/>
    </xf>
    <xf numFmtId="4" fontId="11" fillId="0" borderId="43" xfId="0" applyNumberFormat="1" applyFont="1" applyBorder="1" applyAlignment="1">
      <alignment horizontal="right"/>
    </xf>
    <xf numFmtId="4" fontId="12" fillId="0" borderId="44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50" xfId="0" applyFont="1" applyBorder="1" applyAlignment="1">
      <alignment/>
    </xf>
    <xf numFmtId="4" fontId="11" fillId="0" borderId="51" xfId="0" applyNumberFormat="1" applyFont="1" applyBorder="1" applyAlignment="1">
      <alignment horizontal="right"/>
    </xf>
    <xf numFmtId="4" fontId="11" fillId="0" borderId="52" xfId="0" applyNumberFormat="1" applyFont="1" applyBorder="1" applyAlignment="1">
      <alignment horizontal="right"/>
    </xf>
    <xf numFmtId="4" fontId="11" fillId="0" borderId="53" xfId="0" applyNumberFormat="1" applyFont="1" applyBorder="1" applyAlignment="1">
      <alignment horizontal="right"/>
    </xf>
    <xf numFmtId="4" fontId="12" fillId="0" borderId="54" xfId="0" applyNumberFormat="1" applyFont="1" applyBorder="1" applyAlignment="1">
      <alignment/>
    </xf>
    <xf numFmtId="4" fontId="13" fillId="0" borderId="51" xfId="0" applyNumberFormat="1" applyFont="1" applyBorder="1" applyAlignment="1">
      <alignment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1" fillId="0" borderId="57" xfId="0" applyFont="1" applyBorder="1" applyAlignment="1">
      <alignment/>
    </xf>
    <xf numFmtId="4" fontId="11" fillId="0" borderId="58" xfId="0" applyNumberFormat="1" applyFont="1" applyBorder="1" applyAlignment="1">
      <alignment horizontal="right"/>
    </xf>
    <xf numFmtId="4" fontId="11" fillId="0" borderId="59" xfId="0" applyNumberFormat="1" applyFont="1" applyBorder="1" applyAlignment="1">
      <alignment horizontal="right"/>
    </xf>
    <xf numFmtId="4" fontId="11" fillId="0" borderId="60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right"/>
    </xf>
    <xf numFmtId="4" fontId="12" fillId="0" borderId="62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0" fontId="11" fillId="0" borderId="63" xfId="0" applyFont="1" applyBorder="1" applyAlignment="1">
      <alignment/>
    </xf>
    <xf numFmtId="0" fontId="12" fillId="0" borderId="64" xfId="0" applyFont="1" applyBorder="1" applyAlignment="1">
      <alignment horizontal="center"/>
    </xf>
    <xf numFmtId="4" fontId="16" fillId="0" borderId="65" xfId="0" applyNumberFormat="1" applyFont="1" applyBorder="1" applyAlignment="1">
      <alignment horizontal="right"/>
    </xf>
    <xf numFmtId="4" fontId="16" fillId="0" borderId="65" xfId="0" applyNumberFormat="1" applyFont="1" applyBorder="1" applyAlignment="1">
      <alignment/>
    </xf>
    <xf numFmtId="4" fontId="17" fillId="0" borderId="65" xfId="0" applyNumberFormat="1" applyFont="1" applyBorder="1" applyAlignment="1">
      <alignment/>
    </xf>
    <xf numFmtId="4" fontId="16" fillId="0" borderId="66" xfId="0" applyNumberFormat="1" applyFont="1" applyBorder="1" applyAlignment="1">
      <alignment/>
    </xf>
    <xf numFmtId="4" fontId="16" fillId="0" borderId="67" xfId="0" applyNumberFormat="1" applyFont="1" applyBorder="1" applyAlignment="1">
      <alignment/>
    </xf>
    <xf numFmtId="4" fontId="16" fillId="33" borderId="68" xfId="0" applyNumberFormat="1" applyFont="1" applyFill="1" applyBorder="1" applyAlignment="1">
      <alignment/>
    </xf>
    <xf numFmtId="4" fontId="0" fillId="0" borderId="6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69" xfId="0" applyBorder="1" applyAlignment="1">
      <alignment/>
    </xf>
    <xf numFmtId="0" fontId="12" fillId="0" borderId="0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71" xfId="0" applyFont="1" applyBorder="1" applyAlignment="1">
      <alignment horizontal="center"/>
    </xf>
    <xf numFmtId="4" fontId="13" fillId="0" borderId="72" xfId="0" applyNumberFormat="1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4" fontId="11" fillId="0" borderId="75" xfId="0" applyNumberFormat="1" applyFont="1" applyBorder="1" applyAlignment="1">
      <alignment/>
    </xf>
    <xf numFmtId="4" fontId="11" fillId="0" borderId="69" xfId="0" applyNumberFormat="1" applyFont="1" applyBorder="1" applyAlignment="1">
      <alignment/>
    </xf>
    <xf numFmtId="4" fontId="14" fillId="0" borderId="76" xfId="0" applyNumberFormat="1" applyFont="1" applyBorder="1" applyAlignment="1">
      <alignment/>
    </xf>
    <xf numFmtId="4" fontId="11" fillId="0" borderId="77" xfId="0" applyNumberFormat="1" applyFont="1" applyBorder="1" applyAlignment="1">
      <alignment/>
    </xf>
    <xf numFmtId="4" fontId="11" fillId="0" borderId="78" xfId="0" applyNumberFormat="1" applyFont="1" applyBorder="1" applyAlignment="1">
      <alignment/>
    </xf>
    <xf numFmtId="4" fontId="1" fillId="0" borderId="75" xfId="0" applyNumberFormat="1" applyFont="1" applyBorder="1" applyAlignment="1">
      <alignment/>
    </xf>
    <xf numFmtId="4" fontId="11" fillId="0" borderId="79" xfId="0" applyNumberFormat="1" applyFont="1" applyBorder="1" applyAlignment="1">
      <alignment/>
    </xf>
    <xf numFmtId="4" fontId="11" fillId="0" borderId="80" xfId="0" applyNumberFormat="1" applyFont="1" applyBorder="1" applyAlignment="1">
      <alignment/>
    </xf>
    <xf numFmtId="4" fontId="14" fillId="0" borderId="81" xfId="0" applyNumberFormat="1" applyFont="1" applyBorder="1" applyAlignment="1">
      <alignment/>
    </xf>
    <xf numFmtId="4" fontId="11" fillId="0" borderId="59" xfId="0" applyNumberFormat="1" applyFont="1" applyBorder="1" applyAlignment="1">
      <alignment/>
    </xf>
    <xf numFmtId="4" fontId="14" fillId="0" borderId="60" xfId="0" applyNumberFormat="1" applyFont="1" applyBorder="1" applyAlignment="1">
      <alignment/>
    </xf>
    <xf numFmtId="4" fontId="11" fillId="0" borderId="82" xfId="0" applyNumberFormat="1" applyFont="1" applyBorder="1" applyAlignment="1">
      <alignment/>
    </xf>
    <xf numFmtId="4" fontId="1" fillId="0" borderId="79" xfId="0" applyNumberFormat="1" applyFont="1" applyBorder="1" applyAlignment="1">
      <alignment/>
    </xf>
    <xf numFmtId="0" fontId="18" fillId="0" borderId="63" xfId="0" applyFont="1" applyBorder="1" applyAlignment="1">
      <alignment/>
    </xf>
    <xf numFmtId="4" fontId="12" fillId="0" borderId="83" xfId="0" applyNumberFormat="1" applyFont="1" applyBorder="1" applyAlignment="1">
      <alignment/>
    </xf>
    <xf numFmtId="4" fontId="12" fillId="0" borderId="84" xfId="0" applyNumberFormat="1" applyFont="1" applyBorder="1" applyAlignment="1">
      <alignment/>
    </xf>
    <xf numFmtId="4" fontId="19" fillId="0" borderId="85" xfId="0" applyNumberFormat="1" applyFont="1" applyBorder="1" applyAlignment="1">
      <alignment/>
    </xf>
    <xf numFmtId="4" fontId="12" fillId="0" borderId="86" xfId="0" applyNumberFormat="1" applyFont="1" applyBorder="1" applyAlignment="1">
      <alignment/>
    </xf>
    <xf numFmtId="4" fontId="12" fillId="0" borderId="87" xfId="0" applyNumberFormat="1" applyFont="1" applyBorder="1" applyAlignment="1">
      <alignment/>
    </xf>
    <xf numFmtId="4" fontId="13" fillId="0" borderId="6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6" fillId="0" borderId="69" xfId="0" applyFont="1" applyBorder="1" applyAlignment="1">
      <alignment/>
    </xf>
    <xf numFmtId="4" fontId="0" fillId="0" borderId="6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88" xfId="0" applyFont="1" applyBorder="1" applyAlignment="1">
      <alignment horizontal="center"/>
    </xf>
    <xf numFmtId="4" fontId="12" fillId="0" borderId="72" xfId="0" applyNumberFormat="1" applyFont="1" applyBorder="1" applyAlignment="1">
      <alignment/>
    </xf>
    <xf numFmtId="0" fontId="16" fillId="0" borderId="10" xfId="0" applyFont="1" applyBorder="1" applyAlignment="1">
      <alignment/>
    </xf>
    <xf numFmtId="2" fontId="0" fillId="0" borderId="72" xfId="0" applyNumberFormat="1" applyBorder="1" applyAlignment="1">
      <alignment/>
    </xf>
    <xf numFmtId="0" fontId="0" fillId="0" borderId="10" xfId="0" applyBorder="1" applyAlignment="1">
      <alignment horizontal="center"/>
    </xf>
    <xf numFmtId="0" fontId="10" fillId="0" borderId="89" xfId="0" applyFont="1" applyBorder="1" applyAlignment="1">
      <alignment/>
    </xf>
    <xf numFmtId="0" fontId="7" fillId="0" borderId="90" xfId="0" applyFont="1" applyBorder="1" applyAlignment="1">
      <alignment/>
    </xf>
    <xf numFmtId="0" fontId="7" fillId="0" borderId="91" xfId="0" applyFont="1" applyBorder="1" applyAlignment="1">
      <alignment/>
    </xf>
    <xf numFmtId="4" fontId="11" fillId="0" borderId="90" xfId="0" applyNumberFormat="1" applyFont="1" applyBorder="1" applyAlignment="1">
      <alignment/>
    </xf>
    <xf numFmtId="4" fontId="11" fillId="0" borderId="92" xfId="0" applyNumberFormat="1" applyFont="1" applyBorder="1" applyAlignment="1">
      <alignment/>
    </xf>
    <xf numFmtId="4" fontId="11" fillId="0" borderId="93" xfId="0" applyNumberFormat="1" applyFont="1" applyBorder="1" applyAlignment="1">
      <alignment/>
    </xf>
    <xf numFmtId="4" fontId="11" fillId="0" borderId="94" xfId="0" applyNumberFormat="1" applyFont="1" applyBorder="1" applyAlignment="1">
      <alignment/>
    </xf>
    <xf numFmtId="0" fontId="10" fillId="0" borderId="95" xfId="0" applyNumberFormat="1" applyFont="1" applyBorder="1" applyAlignment="1">
      <alignment/>
    </xf>
    <xf numFmtId="0" fontId="11" fillId="0" borderId="32" xfId="0" applyFont="1" applyBorder="1" applyAlignment="1">
      <alignment/>
    </xf>
    <xf numFmtId="4" fontId="11" fillId="0" borderId="96" xfId="0" applyNumberFormat="1" applyFont="1" applyBorder="1" applyAlignment="1">
      <alignment/>
    </xf>
    <xf numFmtId="4" fontId="11" fillId="0" borderId="60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0" fontId="12" fillId="0" borderId="97" xfId="0" applyFont="1" applyBorder="1" applyAlignment="1">
      <alignment/>
    </xf>
    <xf numFmtId="4" fontId="12" fillId="0" borderId="98" xfId="0" applyNumberFormat="1" applyFont="1" applyBorder="1" applyAlignment="1">
      <alignment/>
    </xf>
    <xf numFmtId="4" fontId="12" fillId="0" borderId="99" xfId="0" applyNumberFormat="1" applyFont="1" applyBorder="1" applyAlignment="1">
      <alignment/>
    </xf>
    <xf numFmtId="4" fontId="12" fillId="0" borderId="85" xfId="0" applyNumberFormat="1" applyFont="1" applyBorder="1" applyAlignment="1">
      <alignment/>
    </xf>
    <xf numFmtId="4" fontId="13" fillId="0" borderId="83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8" fillId="0" borderId="10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164" fontId="8" fillId="0" borderId="101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14" fillId="0" borderId="48" xfId="0" applyFont="1" applyBorder="1" applyAlignment="1">
      <alignment horizontal="right"/>
    </xf>
    <xf numFmtId="0" fontId="11" fillId="0" borderId="50" xfId="0" applyFont="1" applyBorder="1" applyAlignment="1">
      <alignment horizontal="left"/>
    </xf>
    <xf numFmtId="4" fontId="11" fillId="0" borderId="102" xfId="0" applyNumberFormat="1" applyFont="1" applyFill="1" applyBorder="1" applyAlignment="1">
      <alignment horizontal="right"/>
    </xf>
    <xf numFmtId="4" fontId="11" fillId="0" borderId="42" xfId="0" applyNumberFormat="1" applyFont="1" applyFill="1" applyBorder="1" applyAlignment="1">
      <alignment horizontal="right"/>
    </xf>
    <xf numFmtId="4" fontId="11" fillId="0" borderId="42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0" fontId="14" fillId="0" borderId="28" xfId="0" applyFont="1" applyBorder="1" applyAlignment="1">
      <alignment/>
    </xf>
    <xf numFmtId="4" fontId="11" fillId="0" borderId="103" xfId="0" applyNumberFormat="1" applyFont="1" applyBorder="1" applyAlignment="1">
      <alignment horizontal="right"/>
    </xf>
    <xf numFmtId="4" fontId="11" fillId="0" borderId="104" xfId="0" applyNumberFormat="1" applyFont="1" applyFill="1" applyBorder="1" applyAlignment="1">
      <alignment horizontal="right"/>
    </xf>
    <xf numFmtId="4" fontId="11" fillId="0" borderId="33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0" fontId="11" fillId="0" borderId="30" xfId="0" applyFont="1" applyFill="1" applyBorder="1" applyAlignment="1">
      <alignment/>
    </xf>
    <xf numFmtId="0" fontId="14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11" fillId="0" borderId="107" xfId="0" applyFont="1" applyBorder="1" applyAlignment="1">
      <alignment/>
    </xf>
    <xf numFmtId="0" fontId="14" fillId="0" borderId="108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109" xfId="0" applyFont="1" applyBorder="1" applyAlignment="1">
      <alignment/>
    </xf>
    <xf numFmtId="0" fontId="11" fillId="0" borderId="110" xfId="0" applyFont="1" applyBorder="1" applyAlignment="1">
      <alignment/>
    </xf>
    <xf numFmtId="4" fontId="11" fillId="0" borderId="111" xfId="0" applyNumberFormat="1" applyFont="1" applyFill="1" applyBorder="1" applyAlignment="1">
      <alignment horizontal="right"/>
    </xf>
    <xf numFmtId="4" fontId="11" fillId="0" borderId="60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2" fillId="0" borderId="58" xfId="0" applyNumberFormat="1" applyFont="1" applyBorder="1" applyAlignment="1">
      <alignment/>
    </xf>
    <xf numFmtId="0" fontId="14" fillId="0" borderId="55" xfId="0" applyFont="1" applyBorder="1" applyAlignment="1">
      <alignment/>
    </xf>
    <xf numFmtId="0" fontId="11" fillId="0" borderId="112" xfId="0" applyFont="1" applyBorder="1" applyAlignment="1">
      <alignment/>
    </xf>
    <xf numFmtId="4" fontId="11" fillId="0" borderId="113" xfId="0" applyNumberFormat="1" applyFont="1" applyFill="1" applyBorder="1" applyAlignment="1">
      <alignment horizontal="right"/>
    </xf>
    <xf numFmtId="4" fontId="11" fillId="0" borderId="114" xfId="0" applyNumberFormat="1" applyFont="1" applyFill="1" applyBorder="1" applyAlignment="1">
      <alignment horizontal="right"/>
    </xf>
    <xf numFmtId="4" fontId="11" fillId="0" borderId="11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11" fillId="0" borderId="51" xfId="0" applyNumberFormat="1" applyFont="1" applyFill="1" applyBorder="1" applyAlignment="1">
      <alignment horizontal="right"/>
    </xf>
    <xf numFmtId="4" fontId="11" fillId="0" borderId="31" xfId="0" applyNumberFormat="1" applyFont="1" applyFill="1" applyBorder="1" applyAlignment="1">
      <alignment horizontal="right"/>
    </xf>
    <xf numFmtId="4" fontId="11" fillId="0" borderId="34" xfId="0" applyNumberFormat="1" applyFont="1" applyBorder="1" applyAlignment="1">
      <alignment/>
    </xf>
    <xf numFmtId="4" fontId="12" fillId="0" borderId="39" xfId="0" applyNumberFormat="1" applyFont="1" applyBorder="1" applyAlignment="1">
      <alignment/>
    </xf>
    <xf numFmtId="0" fontId="14" fillId="0" borderId="116" xfId="0" applyFont="1" applyBorder="1" applyAlignment="1">
      <alignment/>
    </xf>
    <xf numFmtId="4" fontId="14" fillId="0" borderId="42" xfId="0" applyNumberFormat="1" applyFont="1" applyFill="1" applyBorder="1" applyAlignment="1">
      <alignment horizontal="right"/>
    </xf>
    <xf numFmtId="4" fontId="14" fillId="0" borderId="104" xfId="0" applyNumberFormat="1" applyFont="1" applyFill="1" applyBorder="1" applyAlignment="1">
      <alignment horizontal="right"/>
    </xf>
    <xf numFmtId="4" fontId="14" fillId="0" borderId="33" xfId="0" applyNumberFormat="1" applyFont="1" applyBorder="1" applyAlignment="1">
      <alignment/>
    </xf>
    <xf numFmtId="4" fontId="11" fillId="0" borderId="54" xfId="0" applyNumberFormat="1" applyFont="1" applyBorder="1" applyAlignment="1">
      <alignment horizontal="right"/>
    </xf>
    <xf numFmtId="4" fontId="11" fillId="0" borderId="117" xfId="0" applyNumberFormat="1" applyFont="1" applyFill="1" applyBorder="1" applyAlignment="1">
      <alignment horizontal="right"/>
    </xf>
    <xf numFmtId="4" fontId="11" fillId="0" borderId="52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/>
    </xf>
    <xf numFmtId="4" fontId="11" fillId="0" borderId="52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11" fillId="0" borderId="118" xfId="0" applyNumberFormat="1" applyFont="1" applyBorder="1" applyAlignment="1">
      <alignment horizontal="right"/>
    </xf>
    <xf numFmtId="4" fontId="11" fillId="0" borderId="112" xfId="0" applyNumberFormat="1" applyFont="1" applyBorder="1" applyAlignment="1">
      <alignment horizontal="right"/>
    </xf>
    <xf numFmtId="0" fontId="11" fillId="0" borderId="97" xfId="0" applyFont="1" applyBorder="1" applyAlignment="1">
      <alignment/>
    </xf>
    <xf numFmtId="0" fontId="24" fillId="0" borderId="119" xfId="0" applyFont="1" applyBorder="1" applyAlignment="1">
      <alignment horizontal="center"/>
    </xf>
    <xf numFmtId="4" fontId="16" fillId="0" borderId="120" xfId="0" applyNumberFormat="1" applyFont="1" applyBorder="1" applyAlignment="1">
      <alignment horizontal="right"/>
    </xf>
    <xf numFmtId="4" fontId="16" fillId="0" borderId="99" xfId="0" applyNumberFormat="1" applyFont="1" applyBorder="1" applyAlignment="1">
      <alignment/>
    </xf>
    <xf numFmtId="4" fontId="17" fillId="0" borderId="99" xfId="0" applyNumberFormat="1" applyFont="1" applyBorder="1" applyAlignment="1">
      <alignment/>
    </xf>
    <xf numFmtId="4" fontId="17" fillId="0" borderId="86" xfId="0" applyNumberFormat="1" applyFont="1" applyBorder="1" applyAlignment="1">
      <alignment/>
    </xf>
    <xf numFmtId="4" fontId="16" fillId="34" borderId="83" xfId="0" applyNumberFormat="1" applyFont="1" applyFill="1" applyBorder="1" applyAlignment="1">
      <alignment/>
    </xf>
    <xf numFmtId="4" fontId="0" fillId="0" borderId="121" xfId="0" applyNumberFormat="1" applyBorder="1" applyAlignment="1">
      <alignment/>
    </xf>
    <xf numFmtId="4" fontId="13" fillId="0" borderId="122" xfId="0" applyNumberFormat="1" applyFont="1" applyFill="1" applyBorder="1" applyAlignment="1">
      <alignment/>
    </xf>
    <xf numFmtId="4" fontId="13" fillId="0" borderId="123" xfId="0" applyNumberFormat="1" applyFont="1" applyFill="1" applyBorder="1" applyAlignment="1">
      <alignment/>
    </xf>
    <xf numFmtId="4" fontId="13" fillId="0" borderId="123" xfId="0" applyNumberFormat="1" applyFont="1" applyBorder="1" applyAlignment="1">
      <alignment/>
    </xf>
    <xf numFmtId="0" fontId="9" fillId="0" borderId="124" xfId="0" applyFont="1" applyBorder="1" applyAlignment="1">
      <alignment horizontal="center"/>
    </xf>
    <xf numFmtId="4" fontId="13" fillId="0" borderId="125" xfId="0" applyNumberFormat="1" applyFont="1" applyBorder="1" applyAlignment="1">
      <alignment/>
    </xf>
    <xf numFmtId="4" fontId="13" fillId="0" borderId="126" xfId="0" applyNumberFormat="1" applyFont="1" applyFill="1" applyBorder="1" applyAlignment="1">
      <alignment/>
    </xf>
    <xf numFmtId="4" fontId="16" fillId="35" borderId="127" xfId="0" applyNumberFormat="1" applyFont="1" applyFill="1" applyBorder="1" applyAlignment="1">
      <alignment/>
    </xf>
    <xf numFmtId="4" fontId="13" fillId="0" borderId="125" xfId="0" applyNumberFormat="1" applyFont="1" applyFill="1" applyBorder="1" applyAlignment="1">
      <alignment/>
    </xf>
    <xf numFmtId="0" fontId="9" fillId="0" borderId="128" xfId="0" applyFont="1" applyBorder="1" applyAlignment="1">
      <alignment horizontal="center"/>
    </xf>
    <xf numFmtId="0" fontId="11" fillId="0" borderId="129" xfId="0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122" xfId="0" applyNumberFormat="1" applyFont="1" applyBorder="1" applyAlignment="1">
      <alignment/>
    </xf>
    <xf numFmtId="0" fontId="11" fillId="0" borderId="130" xfId="0" applyFont="1" applyBorder="1" applyAlignment="1">
      <alignment horizontal="center"/>
    </xf>
    <xf numFmtId="0" fontId="1" fillId="0" borderId="31" xfId="0" applyFont="1" applyBorder="1" applyAlignment="1">
      <alignment/>
    </xf>
    <xf numFmtId="4" fontId="1" fillId="0" borderId="123" xfId="0" applyNumberFormat="1" applyFont="1" applyBorder="1" applyAlignment="1">
      <alignment/>
    </xf>
    <xf numFmtId="0" fontId="11" fillId="0" borderId="45" xfId="0" applyFont="1" applyBorder="1" applyAlignment="1">
      <alignment horizontal="center"/>
    </xf>
    <xf numFmtId="0" fontId="1" fillId="0" borderId="39" xfId="0" applyFont="1" applyBorder="1" applyAlignment="1">
      <alignment/>
    </xf>
    <xf numFmtId="4" fontId="1" fillId="0" borderId="125" xfId="0" applyNumberFormat="1" applyFont="1" applyBorder="1" applyAlignment="1">
      <alignment/>
    </xf>
    <xf numFmtId="0" fontId="11" fillId="0" borderId="64" xfId="0" applyFont="1" applyBorder="1" applyAlignment="1">
      <alignment horizontal="center"/>
    </xf>
    <xf numFmtId="4" fontId="1" fillId="0" borderId="131" xfId="0" applyNumberFormat="1" applyFont="1" applyBorder="1" applyAlignment="1">
      <alignment/>
    </xf>
    <xf numFmtId="0" fontId="1" fillId="0" borderId="97" xfId="0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0" fillId="0" borderId="134" xfId="0" applyFont="1" applyBorder="1" applyAlignment="1">
      <alignment horizontal="center"/>
    </xf>
    <xf numFmtId="0" fontId="30" fillId="0" borderId="135" xfId="0" applyFont="1" applyBorder="1" applyAlignment="1">
      <alignment horizontal="right"/>
    </xf>
    <xf numFmtId="0" fontId="30" fillId="0" borderId="26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30" fillId="0" borderId="108" xfId="0" applyFont="1" applyBorder="1" applyAlignment="1">
      <alignment horizontal="center"/>
    </xf>
    <xf numFmtId="0" fontId="30" fillId="0" borderId="136" xfId="0" applyFont="1" applyBorder="1" applyAlignment="1">
      <alignment horizontal="right"/>
    </xf>
    <xf numFmtId="0" fontId="0" fillId="0" borderId="39" xfId="0" applyFill="1" applyBorder="1" applyAlignment="1">
      <alignment horizontal="left"/>
    </xf>
    <xf numFmtId="0" fontId="31" fillId="0" borderId="108" xfId="0" applyFont="1" applyBorder="1" applyAlignment="1">
      <alignment/>
    </xf>
    <xf numFmtId="0" fontId="30" fillId="0" borderId="136" xfId="0" applyFont="1" applyBorder="1" applyAlignment="1">
      <alignment/>
    </xf>
    <xf numFmtId="0" fontId="31" fillId="0" borderId="45" xfId="0" applyFont="1" applyBorder="1" applyAlignment="1">
      <alignment/>
    </xf>
    <xf numFmtId="0" fontId="30" fillId="0" borderId="137" xfId="0" applyFont="1" applyBorder="1" applyAlignment="1">
      <alignment/>
    </xf>
    <xf numFmtId="0" fontId="30" fillId="0" borderId="108" xfId="0" applyFont="1" applyFill="1" applyBorder="1" applyAlignment="1">
      <alignment horizontal="center"/>
    </xf>
    <xf numFmtId="0" fontId="30" fillId="0" borderId="136" xfId="0" applyFont="1" applyFill="1" applyBorder="1" applyAlignment="1">
      <alignment horizontal="right"/>
    </xf>
    <xf numFmtId="0" fontId="30" fillId="0" borderId="4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34" xfId="0" applyFont="1" applyFill="1" applyBorder="1" applyAlignment="1">
      <alignment horizontal="right"/>
    </xf>
    <xf numFmtId="4" fontId="13" fillId="0" borderId="35" xfId="0" applyNumberFormat="1" applyFont="1" applyBorder="1" applyAlignment="1">
      <alignment/>
    </xf>
    <xf numFmtId="4" fontId="13" fillId="0" borderId="138" xfId="0" applyNumberFormat="1" applyFont="1" applyFill="1" applyBorder="1" applyAlignment="1">
      <alignment/>
    </xf>
    <xf numFmtId="0" fontId="10" fillId="0" borderId="108" xfId="0" applyFont="1" applyBorder="1" applyAlignment="1">
      <alignment horizontal="center"/>
    </xf>
    <xf numFmtId="0" fontId="30" fillId="0" borderId="43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63" xfId="0" applyFill="1" applyBorder="1" applyAlignment="1">
      <alignment/>
    </xf>
    <xf numFmtId="0" fontId="16" fillId="0" borderId="140" xfId="0" applyFont="1" applyFill="1" applyBorder="1" applyAlignment="1">
      <alignment horizontal="center"/>
    </xf>
    <xf numFmtId="0" fontId="0" fillId="0" borderId="14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 horizontal="right"/>
    </xf>
    <xf numFmtId="0" fontId="1" fillId="0" borderId="18" xfId="0" applyFont="1" applyFill="1" applyBorder="1" applyAlignment="1">
      <alignment/>
    </xf>
    <xf numFmtId="4" fontId="13" fillId="0" borderId="63" xfId="0" applyNumberFormat="1" applyFont="1" applyFill="1" applyBorder="1" applyAlignment="1">
      <alignment/>
    </xf>
    <xf numFmtId="0" fontId="9" fillId="0" borderId="142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4" fontId="13" fillId="0" borderId="131" xfId="0" applyNumberFormat="1" applyFont="1" applyFill="1" applyBorder="1" applyAlignment="1">
      <alignment/>
    </xf>
    <xf numFmtId="4" fontId="13" fillId="0" borderId="143" xfId="0" applyNumberFormat="1" applyFont="1" applyBorder="1" applyAlignment="1">
      <alignment/>
    </xf>
    <xf numFmtId="4" fontId="16" fillId="36" borderId="144" xfId="0" applyNumberFormat="1" applyFont="1" applyFill="1" applyBorder="1" applyAlignment="1">
      <alignment/>
    </xf>
    <xf numFmtId="4" fontId="1" fillId="36" borderId="145" xfId="0" applyNumberFormat="1" applyFont="1" applyFill="1" applyBorder="1" applyAlignment="1">
      <alignment/>
    </xf>
    <xf numFmtId="4" fontId="1" fillId="35" borderId="126" xfId="0" applyNumberFormat="1" applyFont="1" applyFill="1" applyBorder="1" applyAlignment="1">
      <alignment/>
    </xf>
    <xf numFmtId="4" fontId="17" fillId="0" borderId="146" xfId="0" applyNumberFormat="1" applyFont="1" applyBorder="1" applyAlignment="1">
      <alignment/>
    </xf>
    <xf numFmtId="4" fontId="1" fillId="0" borderId="145" xfId="0" applyNumberFormat="1" applyFont="1" applyBorder="1" applyAlignment="1">
      <alignment/>
    </xf>
    <xf numFmtId="4" fontId="1" fillId="0" borderId="126" xfId="0" applyNumberFormat="1" applyFont="1" applyFill="1" applyBorder="1" applyAlignment="1">
      <alignment/>
    </xf>
    <xf numFmtId="4" fontId="16" fillId="0" borderId="146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0" fillId="0" borderId="147" xfId="0" applyBorder="1" applyAlignment="1">
      <alignment/>
    </xf>
    <xf numFmtId="0" fontId="0" fillId="0" borderId="148" xfId="0" applyFill="1" applyBorder="1" applyAlignment="1">
      <alignment/>
    </xf>
    <xf numFmtId="0" fontId="0" fillId="0" borderId="135" xfId="0" applyFont="1" applyBorder="1" applyAlignment="1">
      <alignment horizontal="right"/>
    </xf>
    <xf numFmtId="0" fontId="0" fillId="0" borderId="91" xfId="0" applyFont="1" applyFill="1" applyBorder="1" applyAlignment="1">
      <alignment horizontal="right"/>
    </xf>
    <xf numFmtId="0" fontId="0" fillId="0" borderId="136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49" fontId="0" fillId="0" borderId="136" xfId="0" applyNumberFormat="1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137" xfId="0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136" xfId="0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32" fillId="0" borderId="137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49" xfId="0" applyFill="1" applyBorder="1" applyAlignment="1">
      <alignment horizontal="right"/>
    </xf>
    <xf numFmtId="0" fontId="0" fillId="0" borderId="15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6" fillId="0" borderId="151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0" borderId="153" xfId="0" applyFont="1" applyFill="1" applyBorder="1" applyAlignment="1">
      <alignment horizontal="center" vertical="center"/>
    </xf>
    <xf numFmtId="0" fontId="36" fillId="0" borderId="154" xfId="0" applyFont="1" applyFill="1" applyBorder="1" applyAlignment="1">
      <alignment horizontal="center" vertical="center"/>
    </xf>
    <xf numFmtId="0" fontId="16" fillId="0" borderId="15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5" fillId="0" borderId="44" xfId="0" applyFont="1" applyFill="1" applyBorder="1" applyAlignment="1">
      <alignment horizontal="right"/>
    </xf>
    <xf numFmtId="0" fontId="35" fillId="0" borderId="136" xfId="0" applyFont="1" applyFill="1" applyBorder="1" applyAlignment="1">
      <alignment horizontal="right"/>
    </xf>
    <xf numFmtId="0" fontId="35" fillId="0" borderId="43" xfId="0" applyFont="1" applyFill="1" applyBorder="1" applyAlignment="1">
      <alignment horizontal="right"/>
    </xf>
    <xf numFmtId="0" fontId="35" fillId="0" borderId="40" xfId="0" applyFont="1" applyFill="1" applyBorder="1" applyAlignment="1">
      <alignment horizontal="left"/>
    </xf>
    <xf numFmtId="4" fontId="35" fillId="0" borderId="0" xfId="0" applyNumberFormat="1" applyFont="1" applyBorder="1" applyAlignment="1">
      <alignment horizontal="right"/>
    </xf>
    <xf numFmtId="0" fontId="35" fillId="0" borderId="35" xfId="0" applyFont="1" applyFill="1" applyBorder="1" applyAlignment="1">
      <alignment horizontal="right"/>
    </xf>
    <xf numFmtId="0" fontId="35" fillId="0" borderId="137" xfId="0" applyFont="1" applyFill="1" applyBorder="1" applyAlignment="1">
      <alignment horizontal="right"/>
    </xf>
    <xf numFmtId="0" fontId="35" fillId="0" borderId="34" xfId="0" applyFont="1" applyFill="1" applyBorder="1" applyAlignment="1">
      <alignment horizontal="right"/>
    </xf>
    <xf numFmtId="0" fontId="35" fillId="0" borderId="32" xfId="0" applyFont="1" applyFill="1" applyBorder="1" applyAlignment="1">
      <alignment horizontal="left"/>
    </xf>
    <xf numFmtId="0" fontId="35" fillId="0" borderId="156" xfId="0" applyFont="1" applyFill="1" applyBorder="1" applyAlignment="1">
      <alignment horizontal="right"/>
    </xf>
    <xf numFmtId="0" fontId="35" fillId="0" borderId="149" xfId="0" applyFont="1" applyFill="1" applyBorder="1" applyAlignment="1">
      <alignment horizontal="right"/>
    </xf>
    <xf numFmtId="0" fontId="35" fillId="0" borderId="82" xfId="0" applyFont="1" applyFill="1" applyBorder="1" applyAlignment="1">
      <alignment horizontal="right"/>
    </xf>
    <xf numFmtId="0" fontId="35" fillId="0" borderId="80" xfId="0" applyFont="1" applyFill="1" applyBorder="1" applyAlignment="1">
      <alignment horizontal="left"/>
    </xf>
    <xf numFmtId="0" fontId="35" fillId="0" borderId="0" xfId="0" applyFont="1" applyFill="1" applyAlignment="1">
      <alignment horizontal="right"/>
    </xf>
    <xf numFmtId="0" fontId="35" fillId="0" borderId="157" xfId="0" applyFont="1" applyFill="1" applyBorder="1" applyAlignment="1">
      <alignment horizontal="right"/>
    </xf>
    <xf numFmtId="0" fontId="16" fillId="0" borderId="155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35" fillId="0" borderId="0" xfId="0" applyNumberFormat="1" applyFont="1" applyFill="1" applyAlignment="1">
      <alignment horizontal="right"/>
    </xf>
    <xf numFmtId="2" fontId="35" fillId="0" borderId="0" xfId="0" applyNumberFormat="1" applyFont="1" applyAlignment="1">
      <alignment horizontal="right"/>
    </xf>
    <xf numFmtId="0" fontId="16" fillId="0" borderId="158" xfId="0" applyFont="1" applyFill="1" applyBorder="1" applyAlignment="1">
      <alignment horizontal="center" vertical="center"/>
    </xf>
    <xf numFmtId="0" fontId="17" fillId="0" borderId="154" xfId="0" applyFont="1" applyFill="1" applyBorder="1" applyAlignment="1">
      <alignment horizontal="center" vertical="center"/>
    </xf>
    <xf numFmtId="4" fontId="16" fillId="0" borderId="151" xfId="0" applyNumberFormat="1" applyFont="1" applyFill="1" applyBorder="1" applyAlignment="1">
      <alignment horizontal="center" vertical="center"/>
    </xf>
    <xf numFmtId="0" fontId="35" fillId="0" borderId="159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0" fillId="0" borderId="160" xfId="0" applyFill="1" applyBorder="1" applyAlignment="1">
      <alignment horizontal="right"/>
    </xf>
    <xf numFmtId="0" fontId="16" fillId="0" borderId="35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1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16" fillId="0" borderId="44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81" xfId="0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0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5" fillId="0" borderId="135" xfId="0" applyFont="1" applyFill="1" applyBorder="1" applyAlignment="1">
      <alignment horizontal="right"/>
    </xf>
    <xf numFmtId="4" fontId="35" fillId="0" borderId="23" xfId="0" applyNumberFormat="1" applyFont="1" applyBorder="1" applyAlignment="1">
      <alignment horizontal="right"/>
    </xf>
    <xf numFmtId="4" fontId="35" fillId="0" borderId="31" xfId="0" applyNumberFormat="1" applyFont="1" applyBorder="1" applyAlignment="1">
      <alignment horizontal="right"/>
    </xf>
    <xf numFmtId="4" fontId="35" fillId="0" borderId="79" xfId="0" applyNumberFormat="1" applyFont="1" applyBorder="1" applyAlignment="1">
      <alignment horizontal="right"/>
    </xf>
    <xf numFmtId="4" fontId="16" fillId="37" borderId="155" xfId="0" applyNumberFormat="1" applyFont="1" applyFill="1" applyBorder="1" applyAlignment="1">
      <alignment horizontal="right"/>
    </xf>
    <xf numFmtId="4" fontId="35" fillId="0" borderId="23" xfId="0" applyNumberFormat="1" applyFont="1" applyBorder="1" applyAlignment="1">
      <alignment/>
    </xf>
    <xf numFmtId="4" fontId="35" fillId="0" borderId="31" xfId="0" applyNumberFormat="1" applyFont="1" applyBorder="1" applyAlignment="1">
      <alignment/>
    </xf>
    <xf numFmtId="4" fontId="35" fillId="0" borderId="79" xfId="0" applyNumberFormat="1" applyFont="1" applyBorder="1" applyAlignment="1">
      <alignment/>
    </xf>
    <xf numFmtId="0" fontId="2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9" fillId="0" borderId="0" xfId="0" applyFont="1" applyFill="1" applyAlignment="1">
      <alignment/>
    </xf>
    <xf numFmtId="4" fontId="0" fillId="0" borderId="2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51" xfId="0" applyFill="1" applyBorder="1" applyAlignment="1">
      <alignment/>
    </xf>
    <xf numFmtId="0" fontId="40" fillId="0" borderId="155" xfId="0" applyFont="1" applyFill="1" applyBorder="1" applyAlignment="1">
      <alignment horizontal="center"/>
    </xf>
    <xf numFmtId="0" fontId="0" fillId="0" borderId="144" xfId="0" applyFill="1" applyBorder="1" applyAlignment="1">
      <alignment/>
    </xf>
    <xf numFmtId="0" fontId="31" fillId="0" borderId="161" xfId="0" applyFont="1" applyBorder="1" applyAlignment="1">
      <alignment/>
    </xf>
    <xf numFmtId="0" fontId="30" fillId="0" borderId="149" xfId="0" applyFont="1" applyBorder="1" applyAlignment="1">
      <alignment/>
    </xf>
    <xf numFmtId="0" fontId="30" fillId="0" borderId="82" xfId="0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162" xfId="0" applyFont="1" applyBorder="1" applyAlignment="1">
      <alignment horizontal="center"/>
    </xf>
    <xf numFmtId="0" fontId="18" fillId="0" borderId="163" xfId="0" applyFont="1" applyBorder="1" applyAlignment="1">
      <alignment horizontal="center"/>
    </xf>
    <xf numFmtId="0" fontId="12" fillId="0" borderId="162" xfId="0" applyFont="1" applyBorder="1" applyAlignment="1">
      <alignment horizontal="center"/>
    </xf>
    <xf numFmtId="0" fontId="12" fillId="0" borderId="16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35" xfId="0" applyFont="1" applyBorder="1" applyAlignment="1">
      <alignment horizontal="left"/>
    </xf>
    <xf numFmtId="0" fontId="0" fillId="0" borderId="47" xfId="0" applyBorder="1" applyAlignment="1">
      <alignment horizontal="left"/>
    </xf>
    <xf numFmtId="4" fontId="40" fillId="0" borderId="58" xfId="0" applyNumberFormat="1" applyFont="1" applyFill="1" applyBorder="1" applyAlignment="1">
      <alignment horizontal="right" vertical="center"/>
    </xf>
    <xf numFmtId="4" fontId="40" fillId="0" borderId="18" xfId="0" applyNumberFormat="1" applyFont="1" applyFill="1" applyBorder="1" applyAlignment="1">
      <alignment horizontal="right" vertical="center"/>
    </xf>
    <xf numFmtId="0" fontId="16" fillId="0" borderId="151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6" fillId="0" borderId="27" xfId="0" applyFont="1" applyBorder="1" applyAlignment="1">
      <alignment horizontal="left"/>
    </xf>
    <xf numFmtId="0" fontId="16" fillId="0" borderId="91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0" fillId="0" borderId="50" xfId="0" applyBorder="1" applyAlignment="1">
      <alignment horizontal="left"/>
    </xf>
    <xf numFmtId="3" fontId="7" fillId="3" borderId="0" xfId="0" applyNumberFormat="1" applyFont="1" applyFill="1" applyBorder="1" applyAlignment="1">
      <alignment horizontal="center"/>
    </xf>
    <xf numFmtId="0" fontId="0" fillId="0" borderId="165" xfId="0" applyBorder="1" applyAlignment="1">
      <alignment/>
    </xf>
    <xf numFmtId="0" fontId="16" fillId="0" borderId="156" xfId="0" applyFont="1" applyBorder="1" applyAlignment="1">
      <alignment horizontal="left"/>
    </xf>
    <xf numFmtId="0" fontId="0" fillId="0" borderId="150" xfId="0" applyBorder="1" applyAlignment="1">
      <alignment horizontal="left"/>
    </xf>
    <xf numFmtId="2" fontId="16" fillId="0" borderId="101" xfId="0" applyNumberFormat="1" applyFont="1" applyFill="1" applyBorder="1" applyAlignment="1">
      <alignment horizontal="right"/>
    </xf>
    <xf numFmtId="0" fontId="35" fillId="0" borderId="62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16" fillId="34" borderId="102" xfId="0" applyNumberFormat="1" applyFont="1" applyFill="1" applyBorder="1" applyAlignment="1">
      <alignment/>
    </xf>
    <xf numFmtId="0" fontId="35" fillId="0" borderId="27" xfId="0" applyFont="1" applyFill="1" applyBorder="1" applyAlignment="1">
      <alignment horizontal="left"/>
    </xf>
    <xf numFmtId="0" fontId="35" fillId="0" borderId="35" xfId="0" applyFont="1" applyFill="1" applyBorder="1" applyAlignment="1">
      <alignment horizontal="left"/>
    </xf>
    <xf numFmtId="0" fontId="35" fillId="0" borderId="44" xfId="0" applyFont="1" applyFill="1" applyBorder="1" applyAlignment="1">
      <alignment horizontal="left"/>
    </xf>
    <xf numFmtId="0" fontId="35" fillId="0" borderId="149" xfId="0" applyFont="1" applyFill="1" applyBorder="1" applyAlignment="1">
      <alignment horizontal="left"/>
    </xf>
    <xf numFmtId="0" fontId="10" fillId="0" borderId="116" xfId="0" applyFont="1" applyBorder="1" applyAlignment="1">
      <alignment horizontal="center"/>
    </xf>
    <xf numFmtId="0" fontId="10" fillId="0" borderId="166" xfId="0" applyFont="1" applyBorder="1" applyAlignment="1">
      <alignment horizontal="center"/>
    </xf>
    <xf numFmtId="0" fontId="11" fillId="0" borderId="167" xfId="0" applyFont="1" applyBorder="1" applyAlignment="1">
      <alignment/>
    </xf>
    <xf numFmtId="4" fontId="59" fillId="0" borderId="124" xfId="0" applyNumberFormat="1" applyFont="1" applyBorder="1" applyAlignment="1">
      <alignment horizontal="center"/>
    </xf>
    <xf numFmtId="0" fontId="11" fillId="0" borderId="127" xfId="0" applyFont="1" applyBorder="1" applyAlignment="1">
      <alignment/>
    </xf>
    <xf numFmtId="0" fontId="13" fillId="0" borderId="69" xfId="0" applyFont="1" applyFill="1" applyBorder="1" applyAlignment="1">
      <alignment/>
    </xf>
    <xf numFmtId="0" fontId="0" fillId="0" borderId="168" xfId="0" applyBorder="1" applyAlignment="1">
      <alignment/>
    </xf>
    <xf numFmtId="4" fontId="12" fillId="9" borderId="69" xfId="0" applyNumberFormat="1" applyFont="1" applyFill="1" applyBorder="1" applyAlignment="1">
      <alignment/>
    </xf>
    <xf numFmtId="0" fontId="16" fillId="9" borderId="66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79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62650" y="44386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76200</xdr:rowOff>
    </xdr:from>
    <xdr:to>
      <xdr:col>2</xdr:col>
      <xdr:colOff>304800</xdr:colOff>
      <xdr:row>2</xdr:row>
      <xdr:rowOff>190500</xdr:rowOff>
    </xdr:to>
    <xdr:pic>
      <xdr:nvPicPr>
        <xdr:cNvPr id="2" name="Picture 2" descr="Suchdol nad Odr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142875</xdr:colOff>
      <xdr:row>3</xdr:row>
      <xdr:rowOff>104775</xdr:rowOff>
    </xdr:to>
    <xdr:pic>
      <xdr:nvPicPr>
        <xdr:cNvPr id="1" name="Picture 1" descr="Suchdol nad Odr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71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57150</xdr:rowOff>
    </xdr:from>
    <xdr:to>
      <xdr:col>2</xdr:col>
      <xdr:colOff>295275</xdr:colOff>
      <xdr:row>3</xdr:row>
      <xdr:rowOff>123825</xdr:rowOff>
    </xdr:to>
    <xdr:pic>
      <xdr:nvPicPr>
        <xdr:cNvPr id="2" name="Picture 2" descr="Suchdol nad Odr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71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628650</xdr:colOff>
      <xdr:row>3</xdr:row>
      <xdr:rowOff>123825</xdr:rowOff>
    </xdr:to>
    <xdr:pic>
      <xdr:nvPicPr>
        <xdr:cNvPr id="1" name="Picture 1" descr="Suchdol nad Odr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142875</xdr:colOff>
      <xdr:row>3</xdr:row>
      <xdr:rowOff>247650</xdr:rowOff>
    </xdr:to>
    <xdr:pic>
      <xdr:nvPicPr>
        <xdr:cNvPr id="1" name="Picture 1" descr="Suchdol nad Odr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152400</xdr:colOff>
      <xdr:row>4</xdr:row>
      <xdr:rowOff>19050</xdr:rowOff>
    </xdr:to>
    <xdr:pic>
      <xdr:nvPicPr>
        <xdr:cNvPr id="1" name="Picture 1" descr="Suchdol nad Odr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ulky\Rozpo&#269;et\Rozpo&#269;et%202007%20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Příjmy - návrh"/>
      <sheetName val="Výdaje - návrh"/>
      <sheetName val="Výdaje-správa"/>
      <sheetName val="Transfery"/>
    </sheetNames>
    <sheetDataSet>
      <sheetData sheetId="0">
        <row r="7">
          <cell r="K7">
            <v>200</v>
          </cell>
        </row>
        <row r="8">
          <cell r="K8">
            <v>200</v>
          </cell>
        </row>
        <row r="10">
          <cell r="K10">
            <v>750</v>
          </cell>
        </row>
        <row r="13">
          <cell r="K13">
            <v>780</v>
          </cell>
        </row>
        <row r="14">
          <cell r="K14">
            <v>40</v>
          </cell>
        </row>
        <row r="16">
          <cell r="K16">
            <v>140</v>
          </cell>
        </row>
        <row r="17">
          <cell r="K17">
            <v>80</v>
          </cell>
        </row>
        <row r="18">
          <cell r="K18">
            <v>200</v>
          </cell>
        </row>
        <row r="19">
          <cell r="K19">
            <v>1500</v>
          </cell>
        </row>
        <row r="20">
          <cell r="K20">
            <v>25</v>
          </cell>
        </row>
        <row r="25">
          <cell r="K25">
            <v>100</v>
          </cell>
        </row>
        <row r="30">
          <cell r="K30">
            <v>110</v>
          </cell>
        </row>
        <row r="31">
          <cell r="K31">
            <v>80</v>
          </cell>
        </row>
        <row r="32">
          <cell r="K32">
            <v>500</v>
          </cell>
        </row>
        <row r="34">
          <cell r="K34">
            <v>450</v>
          </cell>
        </row>
        <row r="36">
          <cell r="K36">
            <v>450</v>
          </cell>
        </row>
        <row r="37">
          <cell r="K37">
            <v>3</v>
          </cell>
        </row>
        <row r="38">
          <cell r="K38">
            <v>2</v>
          </cell>
        </row>
        <row r="39">
          <cell r="K39">
            <v>5</v>
          </cell>
        </row>
        <row r="40">
          <cell r="K40">
            <v>250</v>
          </cell>
        </row>
        <row r="42">
          <cell r="K42">
            <v>20</v>
          </cell>
        </row>
        <row r="43">
          <cell r="K43">
            <v>2340</v>
          </cell>
        </row>
        <row r="44">
          <cell r="K44">
            <v>200</v>
          </cell>
        </row>
        <row r="45">
          <cell r="K45">
            <v>20</v>
          </cell>
        </row>
        <row r="46">
          <cell r="K46">
            <v>250</v>
          </cell>
        </row>
        <row r="50">
          <cell r="K50">
            <v>90</v>
          </cell>
        </row>
        <row r="63">
          <cell r="K63">
            <v>-1038</v>
          </cell>
        </row>
      </sheetData>
      <sheetData sheetId="1">
        <row r="6">
          <cell r="K6">
            <v>65</v>
          </cell>
        </row>
        <row r="9">
          <cell r="K9">
            <v>450</v>
          </cell>
        </row>
        <row r="10">
          <cell r="K10">
            <v>300</v>
          </cell>
        </row>
        <row r="12">
          <cell r="K12">
            <v>132</v>
          </cell>
        </row>
        <row r="17">
          <cell r="K17">
            <v>3300</v>
          </cell>
        </row>
        <row r="18">
          <cell r="K18">
            <v>10</v>
          </cell>
        </row>
        <row r="19">
          <cell r="K19">
            <v>80</v>
          </cell>
        </row>
        <row r="20">
          <cell r="K20">
            <v>200</v>
          </cell>
        </row>
        <row r="21">
          <cell r="K21">
            <v>30</v>
          </cell>
        </row>
        <row r="23">
          <cell r="K23">
            <v>15</v>
          </cell>
        </row>
        <row r="26">
          <cell r="K26">
            <v>30</v>
          </cell>
        </row>
        <row r="27">
          <cell r="K27">
            <v>50</v>
          </cell>
        </row>
        <row r="28">
          <cell r="K28">
            <v>770</v>
          </cell>
        </row>
        <row r="29">
          <cell r="K29">
            <v>90</v>
          </cell>
        </row>
        <row r="32">
          <cell r="K32">
            <v>245</v>
          </cell>
        </row>
        <row r="33">
          <cell r="K33">
            <v>40</v>
          </cell>
        </row>
        <row r="34">
          <cell r="K34">
            <v>85</v>
          </cell>
        </row>
        <row r="37">
          <cell r="K37">
            <v>550</v>
          </cell>
        </row>
        <row r="39">
          <cell r="K39">
            <v>150</v>
          </cell>
        </row>
        <row r="40">
          <cell r="K40">
            <v>350</v>
          </cell>
        </row>
        <row r="41">
          <cell r="K41">
            <v>60</v>
          </cell>
        </row>
        <row r="44">
          <cell r="K44">
            <v>1000</v>
          </cell>
        </row>
        <row r="45">
          <cell r="K45">
            <v>1300</v>
          </cell>
        </row>
        <row r="47">
          <cell r="K47">
            <v>3</v>
          </cell>
        </row>
        <row r="48">
          <cell r="K48">
            <v>4</v>
          </cell>
        </row>
        <row r="49">
          <cell r="K49">
            <v>100</v>
          </cell>
        </row>
        <row r="52">
          <cell r="K52">
            <v>30</v>
          </cell>
        </row>
        <row r="55">
          <cell r="K55">
            <v>210</v>
          </cell>
        </row>
        <row r="61">
          <cell r="K61">
            <v>120</v>
          </cell>
        </row>
        <row r="62">
          <cell r="K62">
            <v>200</v>
          </cell>
        </row>
        <row r="63">
          <cell r="K63">
            <v>750</v>
          </cell>
        </row>
        <row r="65">
          <cell r="K6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2" max="2" width="5.125" style="0" customWidth="1"/>
    <col min="3" max="3" width="5.375" style="0" customWidth="1"/>
    <col min="4" max="4" width="58.75390625" style="0" customWidth="1"/>
    <col min="5" max="11" width="0" style="0" hidden="1" customWidth="1"/>
    <col min="12" max="12" width="0.12890625" style="0" hidden="1" customWidth="1"/>
    <col min="13" max="13" width="11.00390625" style="0" customWidth="1"/>
  </cols>
  <sheetData>
    <row r="1" spans="2:5" ht="15">
      <c r="B1" s="1"/>
      <c r="C1" s="390" t="s">
        <v>0</v>
      </c>
      <c r="D1" s="391"/>
      <c r="E1" s="3"/>
    </row>
    <row r="2" spans="2:13" ht="21" thickBot="1">
      <c r="B2" s="1"/>
      <c r="C2" s="2"/>
      <c r="D2" s="4" t="s">
        <v>192</v>
      </c>
      <c r="E2" s="5"/>
      <c r="L2" s="6"/>
      <c r="M2" s="7">
        <v>1</v>
      </c>
    </row>
    <row r="3" spans="2:13" ht="15.75" thickTop="1">
      <c r="B3" s="1"/>
      <c r="C3" s="2"/>
      <c r="D3" s="292" t="s">
        <v>251</v>
      </c>
      <c r="E3" s="5"/>
      <c r="L3" s="9"/>
      <c r="M3" s="10" t="s">
        <v>1</v>
      </c>
    </row>
    <row r="4" spans="2:12" ht="15.75" thickBot="1">
      <c r="B4" s="1"/>
      <c r="C4" s="2"/>
      <c r="D4" s="4"/>
      <c r="E4" s="5"/>
      <c r="L4" s="9"/>
    </row>
    <row r="5" spans="2:17" ht="14.25" thickBot="1" thickTop="1">
      <c r="B5" s="11" t="s">
        <v>2</v>
      </c>
      <c r="C5" s="12" t="s">
        <v>3</v>
      </c>
      <c r="D5" s="13" t="s">
        <v>4</v>
      </c>
      <c r="E5" s="14" t="s">
        <v>5</v>
      </c>
      <c r="F5" s="15">
        <v>39195</v>
      </c>
      <c r="G5" s="16">
        <v>39251</v>
      </c>
      <c r="H5" s="17">
        <v>39342</v>
      </c>
      <c r="I5" s="17">
        <v>39433</v>
      </c>
      <c r="J5" s="18">
        <v>39444</v>
      </c>
      <c r="K5" s="19" t="s">
        <v>6</v>
      </c>
      <c r="L5" s="20">
        <v>2007</v>
      </c>
      <c r="M5" s="219" t="s">
        <v>7</v>
      </c>
      <c r="N5" s="9"/>
      <c r="O5" s="9"/>
      <c r="P5" s="9"/>
      <c r="Q5" s="9"/>
    </row>
    <row r="6" spans="2:17" ht="12.75">
      <c r="B6" s="22"/>
      <c r="C6" s="23">
        <v>1111</v>
      </c>
      <c r="D6" s="24" t="s">
        <v>8</v>
      </c>
      <c r="E6" s="25">
        <v>3950</v>
      </c>
      <c r="F6" s="26"/>
      <c r="G6" s="27"/>
      <c r="H6" s="27"/>
      <c r="I6" s="27">
        <v>125</v>
      </c>
      <c r="J6" s="28">
        <v>347</v>
      </c>
      <c r="K6" s="29">
        <f aca="true" t="shared" si="0" ref="K6:K49">SUM(E6:J6)</f>
        <v>4422</v>
      </c>
      <c r="L6" s="30">
        <v>4421</v>
      </c>
      <c r="M6" s="216">
        <v>4100</v>
      </c>
      <c r="N6" s="9"/>
      <c r="O6" s="9"/>
      <c r="P6" s="9"/>
      <c r="Q6" s="9"/>
    </row>
    <row r="7" spans="2:17" ht="12.75">
      <c r="B7" s="31"/>
      <c r="C7" s="32">
        <v>1112</v>
      </c>
      <c r="D7" s="33" t="s">
        <v>9</v>
      </c>
      <c r="E7" s="34">
        <f>'[1]Příjmy'!K7</f>
        <v>200</v>
      </c>
      <c r="F7" s="35"/>
      <c r="G7" s="36"/>
      <c r="H7" s="36"/>
      <c r="I7" s="36">
        <v>130</v>
      </c>
      <c r="J7" s="37">
        <v>73</v>
      </c>
      <c r="K7" s="38">
        <f t="shared" si="0"/>
        <v>403</v>
      </c>
      <c r="L7" s="39">
        <v>402.8</v>
      </c>
      <c r="M7" s="217">
        <v>200</v>
      </c>
      <c r="N7" s="9"/>
      <c r="O7" s="9"/>
      <c r="P7" s="9"/>
      <c r="Q7" s="9"/>
    </row>
    <row r="8" spans="2:17" ht="12.75">
      <c r="B8" s="40"/>
      <c r="C8" s="32">
        <v>1113</v>
      </c>
      <c r="D8" s="33" t="s">
        <v>10</v>
      </c>
      <c r="E8" s="34">
        <f>'[1]Příjmy'!K8</f>
        <v>200</v>
      </c>
      <c r="F8" s="35"/>
      <c r="G8" s="36"/>
      <c r="H8" s="36"/>
      <c r="I8" s="36">
        <v>53</v>
      </c>
      <c r="J8" s="37">
        <v>8</v>
      </c>
      <c r="K8" s="38">
        <f t="shared" si="0"/>
        <v>261</v>
      </c>
      <c r="L8" s="39">
        <v>260.5</v>
      </c>
      <c r="M8" s="217">
        <v>300</v>
      </c>
      <c r="N8" s="9"/>
      <c r="O8" s="9"/>
      <c r="P8" s="9"/>
      <c r="Q8" s="9"/>
    </row>
    <row r="9" spans="2:17" ht="12.75">
      <c r="B9" s="40"/>
      <c r="C9" s="32">
        <v>1121</v>
      </c>
      <c r="D9" s="33" t="s">
        <v>11</v>
      </c>
      <c r="E9" s="34">
        <v>4100</v>
      </c>
      <c r="F9" s="35"/>
      <c r="G9" s="36"/>
      <c r="H9" s="36"/>
      <c r="I9" s="36">
        <v>303</v>
      </c>
      <c r="J9" s="37">
        <v>326</v>
      </c>
      <c r="K9" s="38">
        <f t="shared" si="0"/>
        <v>4729</v>
      </c>
      <c r="L9" s="39">
        <v>4728.8</v>
      </c>
      <c r="M9" s="217">
        <v>3200</v>
      </c>
      <c r="N9" s="9"/>
      <c r="O9" s="9"/>
      <c r="P9" s="9"/>
      <c r="Q9" s="9"/>
    </row>
    <row r="10" spans="2:17" ht="12.75">
      <c r="B10" s="31"/>
      <c r="C10" s="32">
        <v>1122</v>
      </c>
      <c r="D10" s="33" t="s">
        <v>157</v>
      </c>
      <c r="E10" s="34">
        <f>'[1]Příjmy'!K10</f>
        <v>750</v>
      </c>
      <c r="F10" s="35"/>
      <c r="G10" s="41">
        <v>-267.4</v>
      </c>
      <c r="H10" s="41"/>
      <c r="I10" s="41"/>
      <c r="J10" s="42"/>
      <c r="K10" s="38">
        <f t="shared" si="0"/>
        <v>482.6</v>
      </c>
      <c r="L10" s="39">
        <v>482.6</v>
      </c>
      <c r="M10" s="217">
        <v>409.07</v>
      </c>
      <c r="N10" s="9"/>
      <c r="O10" s="9"/>
      <c r="P10" s="9"/>
      <c r="Q10" s="9"/>
    </row>
    <row r="11" spans="2:17" ht="12.75">
      <c r="B11" s="40"/>
      <c r="C11" s="32">
        <v>1211</v>
      </c>
      <c r="D11" s="33" t="s">
        <v>12</v>
      </c>
      <c r="E11" s="34">
        <v>6600</v>
      </c>
      <c r="F11" s="35"/>
      <c r="G11" s="36"/>
      <c r="H11" s="36"/>
      <c r="I11" s="36">
        <v>396</v>
      </c>
      <c r="J11" s="37"/>
      <c r="K11" s="38">
        <f t="shared" si="0"/>
        <v>6996</v>
      </c>
      <c r="L11" s="39">
        <v>6995.9</v>
      </c>
      <c r="M11" s="217">
        <v>9100</v>
      </c>
      <c r="N11" s="9"/>
      <c r="O11" s="9"/>
      <c r="P11" s="9"/>
      <c r="Q11" s="9"/>
    </row>
    <row r="12" spans="2:17" ht="12.75">
      <c r="B12" s="40"/>
      <c r="C12" s="32">
        <v>1334</v>
      </c>
      <c r="D12" s="33" t="s">
        <v>13</v>
      </c>
      <c r="E12" s="34"/>
      <c r="F12" s="35"/>
      <c r="G12" s="36"/>
      <c r="H12" s="36"/>
      <c r="I12" s="36"/>
      <c r="J12" s="37"/>
      <c r="K12" s="38"/>
      <c r="L12" s="39"/>
      <c r="M12" s="217">
        <v>5</v>
      </c>
      <c r="N12" s="9"/>
      <c r="O12" s="9"/>
      <c r="P12" s="9"/>
      <c r="Q12" s="9"/>
    </row>
    <row r="13" spans="2:17" ht="12.75">
      <c r="B13" s="40"/>
      <c r="C13" s="32">
        <v>1337</v>
      </c>
      <c r="D13" s="33" t="s">
        <v>14</v>
      </c>
      <c r="E13" s="34">
        <f>'[1]Příjmy'!K13</f>
        <v>780</v>
      </c>
      <c r="F13" s="35"/>
      <c r="G13" s="36"/>
      <c r="H13" s="36"/>
      <c r="I13" s="36"/>
      <c r="J13" s="42">
        <v>-5</v>
      </c>
      <c r="K13" s="38">
        <f t="shared" si="0"/>
        <v>775</v>
      </c>
      <c r="L13" s="43">
        <v>775.3</v>
      </c>
      <c r="M13" s="218">
        <v>880</v>
      </c>
      <c r="N13" s="9"/>
      <c r="O13" s="9"/>
      <c r="P13" s="9"/>
      <c r="Q13" s="9"/>
    </row>
    <row r="14" spans="2:17" ht="12.75">
      <c r="B14" s="31"/>
      <c r="C14" s="32">
        <v>1341</v>
      </c>
      <c r="D14" s="33" t="s">
        <v>15</v>
      </c>
      <c r="E14" s="34">
        <f>'[1]Příjmy'!K14</f>
        <v>40</v>
      </c>
      <c r="F14" s="35"/>
      <c r="G14" s="36"/>
      <c r="H14" s="36">
        <v>4</v>
      </c>
      <c r="I14" s="36"/>
      <c r="J14" s="37"/>
      <c r="K14" s="38">
        <f t="shared" si="0"/>
        <v>44</v>
      </c>
      <c r="L14" s="43">
        <v>44.8</v>
      </c>
      <c r="M14" s="218">
        <v>40</v>
      </c>
      <c r="N14" s="9"/>
      <c r="O14" s="9"/>
      <c r="P14" s="9"/>
      <c r="Q14" s="9"/>
    </row>
    <row r="15" spans="2:20" ht="12.75">
      <c r="B15" s="31"/>
      <c r="C15" s="32">
        <v>1347</v>
      </c>
      <c r="D15" s="33" t="s">
        <v>16</v>
      </c>
      <c r="E15" s="34">
        <f>'[1]Příjmy'!K16</f>
        <v>140</v>
      </c>
      <c r="F15" s="35"/>
      <c r="G15" s="36"/>
      <c r="H15" s="36"/>
      <c r="I15" s="41">
        <v>-30</v>
      </c>
      <c r="J15" s="37">
        <v>10</v>
      </c>
      <c r="K15" s="38">
        <f t="shared" si="0"/>
        <v>120</v>
      </c>
      <c r="L15" s="43">
        <v>120</v>
      </c>
      <c r="M15" s="218">
        <v>100</v>
      </c>
      <c r="N15" s="9"/>
      <c r="O15" s="9"/>
      <c r="P15" s="9"/>
      <c r="Q15" s="9"/>
      <c r="T15" t="s">
        <v>45</v>
      </c>
    </row>
    <row r="16" spans="2:17" ht="12.75">
      <c r="B16" s="40"/>
      <c r="C16" s="32">
        <v>1351</v>
      </c>
      <c r="D16" s="33" t="s">
        <v>17</v>
      </c>
      <c r="E16" s="34">
        <f>'[1]Příjmy'!K17</f>
        <v>80</v>
      </c>
      <c r="F16" s="35"/>
      <c r="G16" s="36"/>
      <c r="H16" s="36">
        <v>11</v>
      </c>
      <c r="I16" s="36"/>
      <c r="J16" s="37"/>
      <c r="K16" s="38">
        <f t="shared" si="0"/>
        <v>91</v>
      </c>
      <c r="L16" s="43">
        <v>91.5</v>
      </c>
      <c r="M16" s="218">
        <v>50</v>
      </c>
      <c r="N16" s="9"/>
      <c r="O16" s="9"/>
      <c r="P16" s="9"/>
      <c r="Q16" s="9"/>
    </row>
    <row r="17" spans="2:17" ht="12.75">
      <c r="B17" s="31"/>
      <c r="C17" s="32">
        <v>1361</v>
      </c>
      <c r="D17" s="33" t="s">
        <v>18</v>
      </c>
      <c r="E17" s="34">
        <f>'[1]Příjmy'!K18</f>
        <v>200</v>
      </c>
      <c r="F17" s="35"/>
      <c r="G17" s="36"/>
      <c r="H17" s="36"/>
      <c r="I17" s="36"/>
      <c r="J17" s="42">
        <v>-23</v>
      </c>
      <c r="K17" s="38">
        <f t="shared" si="0"/>
        <v>177</v>
      </c>
      <c r="L17" s="43">
        <v>176.5</v>
      </c>
      <c r="M17" s="218">
        <v>150</v>
      </c>
      <c r="N17" s="9"/>
      <c r="O17" s="9"/>
      <c r="P17" s="9"/>
      <c r="Q17" s="9"/>
    </row>
    <row r="18" spans="2:17" ht="12.75">
      <c r="B18" s="31"/>
      <c r="C18" s="32">
        <v>1511</v>
      </c>
      <c r="D18" s="33" t="s">
        <v>19</v>
      </c>
      <c r="E18" s="34">
        <f>'[1]Příjmy'!K19</f>
        <v>1500</v>
      </c>
      <c r="F18" s="35"/>
      <c r="G18" s="36"/>
      <c r="H18" s="36"/>
      <c r="I18" s="36"/>
      <c r="J18" s="37">
        <v>27</v>
      </c>
      <c r="K18" s="38">
        <f t="shared" si="0"/>
        <v>1527</v>
      </c>
      <c r="L18" s="43">
        <v>1527.5</v>
      </c>
      <c r="M18" s="218">
        <v>2200</v>
      </c>
      <c r="N18" s="9"/>
      <c r="O18" s="9"/>
      <c r="P18" s="9"/>
      <c r="Q18" s="9"/>
    </row>
    <row r="19" spans="2:17" ht="12.75">
      <c r="B19" s="31"/>
      <c r="C19" s="32">
        <v>2460</v>
      </c>
      <c r="D19" s="33" t="s">
        <v>20</v>
      </c>
      <c r="E19" s="34">
        <f>'[1]Příjmy'!K20</f>
        <v>25</v>
      </c>
      <c r="F19" s="35"/>
      <c r="G19" s="36"/>
      <c r="H19" s="36"/>
      <c r="I19" s="36"/>
      <c r="J19" s="37"/>
      <c r="K19" s="38">
        <f t="shared" si="0"/>
        <v>25</v>
      </c>
      <c r="L19" s="43">
        <v>23</v>
      </c>
      <c r="M19" s="217">
        <v>41</v>
      </c>
      <c r="N19" s="9"/>
      <c r="O19" s="9"/>
      <c r="P19" s="9"/>
      <c r="Q19" s="9"/>
    </row>
    <row r="20" spans="2:17" ht="12.75">
      <c r="B20" s="31"/>
      <c r="C20" s="32">
        <v>4112</v>
      </c>
      <c r="D20" s="44" t="s">
        <v>158</v>
      </c>
      <c r="E20" s="34">
        <v>1050.5</v>
      </c>
      <c r="F20" s="35"/>
      <c r="G20" s="36"/>
      <c r="H20" s="36"/>
      <c r="I20" s="36"/>
      <c r="J20" s="37"/>
      <c r="K20" s="38">
        <f t="shared" si="0"/>
        <v>1050.5</v>
      </c>
      <c r="L20" s="43">
        <v>1050.5</v>
      </c>
      <c r="M20" s="218">
        <v>1973.99</v>
      </c>
      <c r="N20" s="9"/>
      <c r="O20" s="9"/>
      <c r="P20" s="9"/>
      <c r="Q20" s="9"/>
    </row>
    <row r="21" spans="2:17" ht="12.75">
      <c r="B21" s="31"/>
      <c r="C21" s="32">
        <v>4113</v>
      </c>
      <c r="D21" s="44" t="s">
        <v>159</v>
      </c>
      <c r="E21" s="34"/>
      <c r="F21" s="35"/>
      <c r="G21" s="36"/>
      <c r="H21" s="36"/>
      <c r="I21" s="36"/>
      <c r="J21" s="37"/>
      <c r="K21" s="38"/>
      <c r="L21" s="43"/>
      <c r="M21" s="218">
        <v>589.92</v>
      </c>
      <c r="N21" s="9"/>
      <c r="O21" s="9"/>
      <c r="P21" s="9"/>
      <c r="Q21" s="9"/>
    </row>
    <row r="22" spans="2:17" ht="12.75">
      <c r="B22" s="31"/>
      <c r="C22" s="32">
        <v>4113</v>
      </c>
      <c r="D22" s="44" t="s">
        <v>160</v>
      </c>
      <c r="E22" s="34"/>
      <c r="F22" s="35"/>
      <c r="G22" s="36"/>
      <c r="H22" s="36"/>
      <c r="I22" s="36"/>
      <c r="J22" s="37"/>
      <c r="K22" s="38"/>
      <c r="L22" s="43"/>
      <c r="M22" s="218">
        <v>973.61</v>
      </c>
      <c r="N22" s="9"/>
      <c r="O22" s="9"/>
      <c r="P22" s="9"/>
      <c r="Q22" s="9"/>
    </row>
    <row r="23" spans="2:17" ht="12.75">
      <c r="B23" s="31"/>
      <c r="C23" s="32">
        <v>4116</v>
      </c>
      <c r="D23" s="33" t="s">
        <v>161</v>
      </c>
      <c r="E23" s="34"/>
      <c r="F23" s="35"/>
      <c r="G23" s="36"/>
      <c r="H23" s="36"/>
      <c r="I23" s="36"/>
      <c r="J23" s="37"/>
      <c r="K23" s="38"/>
      <c r="L23" s="264"/>
      <c r="M23" s="265">
        <v>497.55</v>
      </c>
      <c r="N23" s="9"/>
      <c r="O23" s="9"/>
      <c r="P23" s="9"/>
      <c r="Q23" s="9"/>
    </row>
    <row r="24" spans="2:17" ht="12.75">
      <c r="B24" s="40"/>
      <c r="C24" s="32">
        <v>4121</v>
      </c>
      <c r="D24" s="33" t="s">
        <v>21</v>
      </c>
      <c r="E24" s="34">
        <f>'[1]Příjmy'!K25</f>
        <v>100</v>
      </c>
      <c r="F24" s="35"/>
      <c r="G24" s="36"/>
      <c r="H24" s="36"/>
      <c r="I24" s="36"/>
      <c r="J24" s="42">
        <v>-3</v>
      </c>
      <c r="K24" s="38">
        <f t="shared" si="0"/>
        <v>97</v>
      </c>
      <c r="L24" s="43">
        <v>96.6</v>
      </c>
      <c r="M24" s="217">
        <v>100</v>
      </c>
      <c r="N24" s="9"/>
      <c r="O24" s="9"/>
      <c r="P24" s="9"/>
      <c r="Q24" s="9"/>
    </row>
    <row r="25" spans="2:17" ht="12.75">
      <c r="B25" s="40"/>
      <c r="C25" s="32">
        <v>4134</v>
      </c>
      <c r="D25" s="33" t="s">
        <v>22</v>
      </c>
      <c r="E25" s="34">
        <f>'[1]Příjmy'!K30</f>
        <v>110</v>
      </c>
      <c r="F25" s="35"/>
      <c r="G25" s="36"/>
      <c r="H25" s="36"/>
      <c r="I25" s="36">
        <v>614</v>
      </c>
      <c r="J25" s="37">
        <v>31.5</v>
      </c>
      <c r="K25" s="38">
        <f t="shared" si="0"/>
        <v>755.5</v>
      </c>
      <c r="L25" s="43">
        <v>755.5</v>
      </c>
      <c r="M25" s="218">
        <v>150</v>
      </c>
      <c r="N25" s="9"/>
      <c r="O25" s="9"/>
      <c r="P25" s="9"/>
      <c r="Q25" s="9"/>
    </row>
    <row r="26" spans="2:17" ht="12.75">
      <c r="B26" s="40"/>
      <c r="C26" s="32">
        <v>4139</v>
      </c>
      <c r="D26" s="33" t="s">
        <v>23</v>
      </c>
      <c r="E26" s="34">
        <f>'[1]Příjmy'!K31</f>
        <v>80</v>
      </c>
      <c r="F26" s="35"/>
      <c r="G26" s="36"/>
      <c r="H26" s="36"/>
      <c r="I26" s="36">
        <v>30</v>
      </c>
      <c r="J26" s="42">
        <v>-4</v>
      </c>
      <c r="K26" s="38">
        <f t="shared" si="0"/>
        <v>106</v>
      </c>
      <c r="L26" s="43">
        <v>105.4</v>
      </c>
      <c r="M26" s="218">
        <v>130</v>
      </c>
      <c r="N26" s="9"/>
      <c r="O26" s="9"/>
      <c r="P26" s="9"/>
      <c r="Q26" s="9"/>
    </row>
    <row r="27" spans="2:17" ht="12.75">
      <c r="B27" s="40">
        <v>1039</v>
      </c>
      <c r="C27" s="32"/>
      <c r="D27" s="33" t="s">
        <v>197</v>
      </c>
      <c r="E27" s="34">
        <f>'[1]Příjmy'!K32</f>
        <v>500</v>
      </c>
      <c r="F27" s="45">
        <v>534.4</v>
      </c>
      <c r="G27" s="46"/>
      <c r="H27" s="47">
        <v>-534.4</v>
      </c>
      <c r="I27" s="46">
        <v>115</v>
      </c>
      <c r="J27" s="48">
        <v>19</v>
      </c>
      <c r="K27" s="38">
        <f t="shared" si="0"/>
        <v>634.0000000000001</v>
      </c>
      <c r="L27" s="43">
        <v>633.8</v>
      </c>
      <c r="M27" s="218">
        <v>342</v>
      </c>
      <c r="N27" s="9"/>
      <c r="O27" s="9"/>
      <c r="P27" s="9"/>
      <c r="Q27" s="9"/>
    </row>
    <row r="28" spans="2:17" ht="12.75">
      <c r="B28" s="40">
        <v>2141</v>
      </c>
      <c r="C28" s="32"/>
      <c r="D28" s="33" t="s">
        <v>24</v>
      </c>
      <c r="E28" s="34">
        <v>3</v>
      </c>
      <c r="F28" s="35"/>
      <c r="G28" s="36"/>
      <c r="H28" s="36"/>
      <c r="I28" s="36"/>
      <c r="J28" s="37">
        <v>1</v>
      </c>
      <c r="K28" s="38">
        <f t="shared" si="0"/>
        <v>4</v>
      </c>
      <c r="L28" s="43">
        <v>4</v>
      </c>
      <c r="M28" s="218">
        <v>2</v>
      </c>
      <c r="N28" s="9"/>
      <c r="O28" s="9"/>
      <c r="P28" s="9"/>
      <c r="Q28" s="9"/>
    </row>
    <row r="29" spans="2:17" ht="12.75">
      <c r="B29" s="40">
        <v>2142</v>
      </c>
      <c r="C29" s="32"/>
      <c r="D29" s="33" t="s">
        <v>25</v>
      </c>
      <c r="E29" s="34">
        <f>'[1]Příjmy'!K34</f>
        <v>450</v>
      </c>
      <c r="F29" s="35"/>
      <c r="G29" s="36"/>
      <c r="H29" s="36">
        <v>200</v>
      </c>
      <c r="I29" s="36">
        <v>233</v>
      </c>
      <c r="J29" s="42">
        <v>-110</v>
      </c>
      <c r="K29" s="38">
        <f t="shared" si="0"/>
        <v>773</v>
      </c>
      <c r="L29" s="43">
        <v>772.6</v>
      </c>
      <c r="M29" s="218">
        <v>650</v>
      </c>
      <c r="N29" s="9"/>
      <c r="O29" s="9"/>
      <c r="P29" s="9"/>
      <c r="Q29" s="9"/>
    </row>
    <row r="30" spans="2:17" ht="12.75">
      <c r="B30" s="40">
        <v>2169</v>
      </c>
      <c r="C30" s="32"/>
      <c r="D30" s="33" t="s">
        <v>162</v>
      </c>
      <c r="E30" s="34">
        <v>100</v>
      </c>
      <c r="F30" s="35"/>
      <c r="G30" s="36"/>
      <c r="H30" s="36"/>
      <c r="I30" s="36">
        <v>200</v>
      </c>
      <c r="J30" s="42">
        <v>-6</v>
      </c>
      <c r="K30" s="38">
        <f t="shared" si="0"/>
        <v>294</v>
      </c>
      <c r="L30" s="43">
        <v>293.3</v>
      </c>
      <c r="M30" s="218">
        <v>100</v>
      </c>
      <c r="N30" s="9"/>
      <c r="O30" s="9"/>
      <c r="P30" s="9"/>
      <c r="Q30" s="9"/>
    </row>
    <row r="31" spans="2:17" ht="12.75">
      <c r="B31" s="40">
        <v>2321</v>
      </c>
      <c r="C31" s="32"/>
      <c r="D31" s="33" t="s">
        <v>26</v>
      </c>
      <c r="E31" s="34">
        <f>'[1]Příjmy'!K36</f>
        <v>450</v>
      </c>
      <c r="F31" s="35"/>
      <c r="G31" s="36"/>
      <c r="H31" s="36"/>
      <c r="I31" s="36">
        <v>20</v>
      </c>
      <c r="J31" s="37"/>
      <c r="K31" s="38">
        <f t="shared" si="0"/>
        <v>470</v>
      </c>
      <c r="L31" s="43">
        <v>469.3</v>
      </c>
      <c r="M31" s="218">
        <v>550</v>
      </c>
      <c r="N31" s="9"/>
      <c r="O31" s="9"/>
      <c r="P31" s="9"/>
      <c r="Q31" s="9"/>
    </row>
    <row r="32" spans="2:17" ht="12.75">
      <c r="B32" s="40">
        <v>3113</v>
      </c>
      <c r="C32" s="32"/>
      <c r="D32" s="33" t="s">
        <v>163</v>
      </c>
      <c r="E32" s="34"/>
      <c r="F32" s="35"/>
      <c r="G32" s="36"/>
      <c r="H32" s="36"/>
      <c r="I32" s="36"/>
      <c r="J32" s="37"/>
      <c r="K32" s="38"/>
      <c r="L32" s="43"/>
      <c r="M32" s="218">
        <v>100</v>
      </c>
      <c r="N32" s="9"/>
      <c r="O32" s="9"/>
      <c r="P32" s="9"/>
      <c r="Q32" s="9"/>
    </row>
    <row r="33" spans="2:17" ht="12.75">
      <c r="B33" s="40">
        <v>3314</v>
      </c>
      <c r="C33" s="32"/>
      <c r="D33" s="33" t="s">
        <v>28</v>
      </c>
      <c r="E33" s="34">
        <f>'[1]Příjmy'!K37</f>
        <v>3</v>
      </c>
      <c r="F33" s="35"/>
      <c r="G33" s="36"/>
      <c r="H33" s="36"/>
      <c r="I33" s="36">
        <v>3</v>
      </c>
      <c r="J33" s="37"/>
      <c r="K33" s="38">
        <f t="shared" si="0"/>
        <v>6</v>
      </c>
      <c r="L33" s="43">
        <v>5.8</v>
      </c>
      <c r="M33" s="218">
        <v>6</v>
      </c>
      <c r="N33" s="9"/>
      <c r="O33" s="9"/>
      <c r="P33" s="9"/>
      <c r="Q33" s="9"/>
    </row>
    <row r="34" spans="2:17" ht="12.75">
      <c r="B34" s="40">
        <v>3315</v>
      </c>
      <c r="C34" s="32"/>
      <c r="D34" s="33" t="s">
        <v>29</v>
      </c>
      <c r="E34" s="34"/>
      <c r="F34" s="35"/>
      <c r="G34" s="36"/>
      <c r="H34" s="36"/>
      <c r="I34" s="36"/>
      <c r="J34" s="37"/>
      <c r="K34" s="38"/>
      <c r="L34" s="43"/>
      <c r="M34" s="218">
        <v>15</v>
      </c>
      <c r="N34" s="9"/>
      <c r="O34" s="9"/>
      <c r="P34" s="9"/>
      <c r="Q34" s="9"/>
    </row>
    <row r="35" spans="2:17" ht="12.75">
      <c r="B35" s="40">
        <v>3341</v>
      </c>
      <c r="C35" s="32"/>
      <c r="D35" s="33" t="s">
        <v>30</v>
      </c>
      <c r="E35" s="34">
        <f>'[1]Příjmy'!K38</f>
        <v>2</v>
      </c>
      <c r="F35" s="35"/>
      <c r="G35" s="36"/>
      <c r="H35" s="36"/>
      <c r="I35" s="36"/>
      <c r="J35" s="37"/>
      <c r="K35" s="38">
        <f t="shared" si="0"/>
        <v>2</v>
      </c>
      <c r="L35" s="43">
        <v>3</v>
      </c>
      <c r="M35" s="218">
        <v>2</v>
      </c>
      <c r="N35" s="9"/>
      <c r="O35" s="9"/>
      <c r="P35" s="9"/>
      <c r="Q35" s="9"/>
    </row>
    <row r="36" spans="2:17" ht="12.75">
      <c r="B36" s="40">
        <v>3349</v>
      </c>
      <c r="C36" s="32"/>
      <c r="D36" s="33" t="s">
        <v>31</v>
      </c>
      <c r="E36" s="34">
        <f>'[1]Příjmy'!K39</f>
        <v>5</v>
      </c>
      <c r="F36" s="35"/>
      <c r="G36" s="36"/>
      <c r="H36" s="36"/>
      <c r="I36" s="36"/>
      <c r="J36" s="37"/>
      <c r="K36" s="38">
        <f t="shared" si="0"/>
        <v>5</v>
      </c>
      <c r="L36" s="43">
        <v>4.8</v>
      </c>
      <c r="M36" s="218">
        <v>5</v>
      </c>
      <c r="N36" s="9"/>
      <c r="O36" s="9"/>
      <c r="P36" s="9"/>
      <c r="Q36" s="9"/>
    </row>
    <row r="37" spans="2:17" ht="12.75">
      <c r="B37" s="40">
        <v>3392</v>
      </c>
      <c r="C37" s="32"/>
      <c r="D37" s="33" t="s">
        <v>32</v>
      </c>
      <c r="E37" s="34">
        <f>'[1]Příjmy'!K40</f>
        <v>250</v>
      </c>
      <c r="F37" s="35"/>
      <c r="G37" s="36"/>
      <c r="H37" s="36"/>
      <c r="I37" s="41">
        <v>-40</v>
      </c>
      <c r="J37" s="37">
        <v>11</v>
      </c>
      <c r="K37" s="38">
        <f t="shared" si="0"/>
        <v>221</v>
      </c>
      <c r="L37" s="43">
        <v>221.1</v>
      </c>
      <c r="M37" s="218">
        <v>250</v>
      </c>
      <c r="N37" s="9"/>
      <c r="O37" s="9"/>
      <c r="P37" s="9"/>
      <c r="Q37" s="9"/>
    </row>
    <row r="38" spans="2:17" ht="12.75">
      <c r="B38" s="40">
        <v>3429</v>
      </c>
      <c r="C38" s="32"/>
      <c r="D38" s="33" t="s">
        <v>33</v>
      </c>
      <c r="E38" s="34">
        <f>'[1]Příjmy'!K42</f>
        <v>20</v>
      </c>
      <c r="F38" s="35"/>
      <c r="G38" s="36"/>
      <c r="H38" s="36">
        <v>10</v>
      </c>
      <c r="I38" s="36">
        <v>6</v>
      </c>
      <c r="J38" s="37">
        <v>4</v>
      </c>
      <c r="K38" s="38">
        <f t="shared" si="0"/>
        <v>40</v>
      </c>
      <c r="L38" s="43">
        <v>39.3</v>
      </c>
      <c r="M38" s="218">
        <v>60</v>
      </c>
      <c r="N38" s="9"/>
      <c r="O38" s="9"/>
      <c r="P38" s="9"/>
      <c r="Q38" s="9"/>
    </row>
    <row r="39" spans="2:17" ht="12.75">
      <c r="B39" s="40">
        <v>3612</v>
      </c>
      <c r="C39" s="32"/>
      <c r="D39" s="33" t="s">
        <v>34</v>
      </c>
      <c r="E39" s="34">
        <f>'[1]Příjmy'!K43</f>
        <v>2340</v>
      </c>
      <c r="F39" s="35"/>
      <c r="G39" s="36"/>
      <c r="H39" s="36">
        <v>100</v>
      </c>
      <c r="I39" s="36"/>
      <c r="J39" s="37">
        <v>61.5</v>
      </c>
      <c r="K39" s="38">
        <f t="shared" si="0"/>
        <v>2501.5</v>
      </c>
      <c r="L39" s="43">
        <v>2501.5</v>
      </c>
      <c r="M39" s="218">
        <v>2900</v>
      </c>
      <c r="N39" s="9"/>
      <c r="O39" s="9"/>
      <c r="P39" s="9"/>
      <c r="Q39" s="9"/>
    </row>
    <row r="40" spans="2:17" ht="12.75">
      <c r="B40" s="40">
        <v>3613</v>
      </c>
      <c r="C40" s="32"/>
      <c r="D40" s="33" t="s">
        <v>35</v>
      </c>
      <c r="E40" s="34">
        <f>'[1]Příjmy'!K44</f>
        <v>200</v>
      </c>
      <c r="F40" s="35"/>
      <c r="G40" s="36"/>
      <c r="H40" s="36"/>
      <c r="I40" s="36"/>
      <c r="J40" s="37"/>
      <c r="K40" s="38">
        <f t="shared" si="0"/>
        <v>200</v>
      </c>
      <c r="L40" s="43">
        <v>198.6</v>
      </c>
      <c r="M40" s="218">
        <v>200</v>
      </c>
      <c r="N40" s="9"/>
      <c r="O40" s="9"/>
      <c r="P40" s="9"/>
      <c r="Q40" s="9"/>
    </row>
    <row r="41" spans="2:17" ht="12.75">
      <c r="B41" s="40">
        <v>3632</v>
      </c>
      <c r="C41" s="32"/>
      <c r="D41" s="33" t="s">
        <v>36</v>
      </c>
      <c r="E41" s="34">
        <f>'[1]Příjmy'!K45</f>
        <v>20</v>
      </c>
      <c r="F41" s="35"/>
      <c r="G41" s="36"/>
      <c r="H41" s="36">
        <v>10</v>
      </c>
      <c r="I41" s="36">
        <v>7</v>
      </c>
      <c r="J41" s="37"/>
      <c r="K41" s="38">
        <f t="shared" si="0"/>
        <v>37</v>
      </c>
      <c r="L41" s="43">
        <v>36.9</v>
      </c>
      <c r="M41" s="218">
        <v>25</v>
      </c>
      <c r="N41" s="9"/>
      <c r="O41" s="9"/>
      <c r="P41" s="9"/>
      <c r="Q41" s="9"/>
    </row>
    <row r="42" spans="2:17" ht="12.75">
      <c r="B42" s="74">
        <v>3633</v>
      </c>
      <c r="C42" s="75"/>
      <c r="D42" s="76" t="s">
        <v>37</v>
      </c>
      <c r="E42" s="34"/>
      <c r="F42" s="35"/>
      <c r="G42" s="36"/>
      <c r="H42" s="36">
        <v>540</v>
      </c>
      <c r="I42" s="41">
        <v>-540</v>
      </c>
      <c r="J42" s="42">
        <v>4</v>
      </c>
      <c r="K42" s="38">
        <f t="shared" si="0"/>
        <v>4</v>
      </c>
      <c r="L42" s="43">
        <v>4.3</v>
      </c>
      <c r="M42" s="218">
        <v>540</v>
      </c>
      <c r="N42" s="9"/>
      <c r="O42" s="9"/>
      <c r="P42" s="9"/>
      <c r="Q42" s="9"/>
    </row>
    <row r="43" spans="2:17" ht="12.75">
      <c r="B43" s="266">
        <v>3725</v>
      </c>
      <c r="C43" s="54"/>
      <c r="D43" s="55" t="s">
        <v>198</v>
      </c>
      <c r="E43" s="56">
        <f>'[1]Příjmy'!K46</f>
        <v>250</v>
      </c>
      <c r="F43" s="57"/>
      <c r="G43" s="58"/>
      <c r="H43" s="59"/>
      <c r="I43" s="59">
        <v>60.5</v>
      </c>
      <c r="J43" s="60"/>
      <c r="K43" s="61">
        <f t="shared" si="0"/>
        <v>310.5</v>
      </c>
      <c r="L43" s="62">
        <v>310.5</v>
      </c>
      <c r="M43" s="220">
        <v>400</v>
      </c>
      <c r="N43" s="9"/>
      <c r="O43" s="9"/>
      <c r="P43" s="9"/>
      <c r="Q43" s="9"/>
    </row>
    <row r="44" spans="2:17" ht="12.75">
      <c r="B44" s="63">
        <v>3726</v>
      </c>
      <c r="C44" s="64"/>
      <c r="D44" s="65" t="s">
        <v>199</v>
      </c>
      <c r="E44" s="34"/>
      <c r="F44" s="35"/>
      <c r="G44" s="36"/>
      <c r="H44" s="36"/>
      <c r="I44" s="36"/>
      <c r="J44" s="37"/>
      <c r="K44" s="38"/>
      <c r="L44" s="43"/>
      <c r="M44" s="218">
        <v>4.4</v>
      </c>
      <c r="N44" s="9"/>
      <c r="O44" s="9"/>
      <c r="P44" s="9"/>
      <c r="Q44" s="9"/>
    </row>
    <row r="45" spans="2:17" ht="12.75">
      <c r="B45" s="66">
        <v>4351</v>
      </c>
      <c r="C45" s="67"/>
      <c r="D45" s="68" t="s">
        <v>38</v>
      </c>
      <c r="E45" s="69"/>
      <c r="F45" s="51"/>
      <c r="G45" s="70"/>
      <c r="H45" s="70"/>
      <c r="I45" s="70"/>
      <c r="J45" s="71"/>
      <c r="K45" s="72"/>
      <c r="L45" s="73"/>
      <c r="M45" s="283">
        <v>3</v>
      </c>
      <c r="N45" s="9"/>
      <c r="O45" s="9"/>
      <c r="P45" s="9"/>
      <c r="Q45" s="9"/>
    </row>
    <row r="46" spans="2:17" ht="12.75">
      <c r="B46" s="40">
        <v>4359</v>
      </c>
      <c r="C46" s="32"/>
      <c r="D46" s="33" t="s">
        <v>200</v>
      </c>
      <c r="E46" s="34"/>
      <c r="F46" s="35"/>
      <c r="G46" s="36"/>
      <c r="H46" s="36"/>
      <c r="I46" s="36"/>
      <c r="J46" s="37">
        <v>1.7</v>
      </c>
      <c r="K46" s="38">
        <f t="shared" si="0"/>
        <v>1.7</v>
      </c>
      <c r="L46" s="43">
        <v>1.7</v>
      </c>
      <c r="M46" s="218">
        <v>1</v>
      </c>
      <c r="N46" s="9"/>
      <c r="O46" s="9"/>
      <c r="P46" s="9"/>
      <c r="Q46" s="9"/>
    </row>
    <row r="47" spans="2:17" ht="12.75">
      <c r="B47" s="40">
        <v>5512</v>
      </c>
      <c r="C47" s="32"/>
      <c r="D47" s="33" t="s">
        <v>201</v>
      </c>
      <c r="E47" s="34"/>
      <c r="F47" s="35"/>
      <c r="G47" s="36"/>
      <c r="H47" s="36"/>
      <c r="I47" s="36"/>
      <c r="J47" s="37"/>
      <c r="K47" s="38"/>
      <c r="L47" s="43"/>
      <c r="M47" s="218">
        <v>50</v>
      </c>
      <c r="N47" s="9"/>
      <c r="O47" s="9"/>
      <c r="P47" s="9"/>
      <c r="Q47" s="9"/>
    </row>
    <row r="48" spans="2:17" ht="12.75">
      <c r="B48" s="40">
        <v>6171</v>
      </c>
      <c r="C48" s="32"/>
      <c r="D48" s="33" t="s">
        <v>164</v>
      </c>
      <c r="E48" s="34">
        <v>1900</v>
      </c>
      <c r="F48" s="35"/>
      <c r="G48" s="36"/>
      <c r="H48" s="36">
        <v>196</v>
      </c>
      <c r="I48" s="36">
        <v>320</v>
      </c>
      <c r="J48" s="37">
        <v>36</v>
      </c>
      <c r="K48" s="38">
        <f t="shared" si="0"/>
        <v>2452</v>
      </c>
      <c r="L48" s="43">
        <v>2438.9</v>
      </c>
      <c r="M48" s="218">
        <v>100</v>
      </c>
      <c r="N48" s="9"/>
      <c r="O48" s="9"/>
      <c r="P48" s="9"/>
      <c r="Q48" s="9"/>
    </row>
    <row r="49" spans="2:17" ht="13.5" thickBot="1">
      <c r="B49" s="425">
        <v>6310</v>
      </c>
      <c r="C49" s="426"/>
      <c r="D49" s="427" t="s">
        <v>39</v>
      </c>
      <c r="E49" s="77">
        <f>'[1]Příjmy'!K50</f>
        <v>90</v>
      </c>
      <c r="F49" s="78"/>
      <c r="G49" s="79"/>
      <c r="H49" s="79">
        <v>8</v>
      </c>
      <c r="I49" s="79"/>
      <c r="J49" s="80">
        <v>23.3</v>
      </c>
      <c r="K49" s="81">
        <f t="shared" si="0"/>
        <v>121.3</v>
      </c>
      <c r="L49" s="82">
        <v>138.3</v>
      </c>
      <c r="M49" s="284">
        <v>100</v>
      </c>
      <c r="N49" s="9"/>
      <c r="O49" s="9"/>
      <c r="P49" s="9"/>
      <c r="Q49" s="9"/>
    </row>
    <row r="50" spans="2:17" ht="14.25" thickBot="1" thickTop="1">
      <c r="B50" s="50"/>
      <c r="C50" s="83"/>
      <c r="D50" s="84" t="s">
        <v>40</v>
      </c>
      <c r="E50" s="85">
        <f>SUM(E6:E49)</f>
        <v>26488.5</v>
      </c>
      <c r="F50" s="86">
        <f aca="true" t="shared" si="1" ref="F50:L50">SUM(F6:F43,F46:F49)</f>
        <v>534.4</v>
      </c>
      <c r="G50" s="87">
        <f t="shared" si="1"/>
        <v>-267.4</v>
      </c>
      <c r="H50" s="88">
        <f t="shared" si="1"/>
        <v>544.6</v>
      </c>
      <c r="I50" s="88">
        <f t="shared" si="1"/>
        <v>2005.5</v>
      </c>
      <c r="J50" s="89">
        <f t="shared" si="1"/>
        <v>833</v>
      </c>
      <c r="K50" s="90">
        <f t="shared" si="1"/>
        <v>30138.6</v>
      </c>
      <c r="L50" s="91">
        <f t="shared" si="1"/>
        <v>30135.89999999999</v>
      </c>
      <c r="M50" s="285">
        <f>SUM(M6:M49)</f>
        <v>31595.54</v>
      </c>
      <c r="N50" s="9"/>
      <c r="O50" s="93"/>
      <c r="P50" s="9"/>
      <c r="Q50" s="9"/>
    </row>
    <row r="51" spans="2:17" ht="14.25" thickBot="1" thickTop="1">
      <c r="B51" s="50"/>
      <c r="C51" s="50"/>
      <c r="D51" s="50"/>
      <c r="E51" s="51"/>
      <c r="F51" s="9"/>
      <c r="G51" s="9"/>
      <c r="H51" s="9"/>
      <c r="I51" s="9"/>
      <c r="J51" s="9"/>
      <c r="L51" s="93"/>
      <c r="M51" s="9"/>
      <c r="N51" s="9"/>
      <c r="O51" s="9"/>
      <c r="P51" s="9"/>
      <c r="Q51" s="9"/>
    </row>
    <row r="52" spans="2:17" ht="14.25" thickBot="1" thickTop="1">
      <c r="B52" s="95"/>
      <c r="C52" s="96"/>
      <c r="D52" s="97" t="s">
        <v>41</v>
      </c>
      <c r="E52" s="98"/>
      <c r="L52" s="92"/>
      <c r="M52" s="9"/>
      <c r="N52" s="9"/>
      <c r="O52" s="9"/>
      <c r="P52" s="9"/>
      <c r="Q52" s="9"/>
    </row>
    <row r="53" spans="2:17" ht="13.5" thickTop="1">
      <c r="B53" s="83"/>
      <c r="C53" s="99" t="s">
        <v>42</v>
      </c>
      <c r="D53" s="100"/>
      <c r="E53" s="101">
        <f>E50</f>
        <v>26488.5</v>
      </c>
      <c r="F53" s="102">
        <v>669.54</v>
      </c>
      <c r="G53" s="103">
        <v>-149.8</v>
      </c>
      <c r="H53" s="102">
        <v>1274</v>
      </c>
      <c r="I53" s="104">
        <v>2208.5</v>
      </c>
      <c r="J53" s="104">
        <v>835.5</v>
      </c>
      <c r="K53" s="105">
        <v>31636.24</v>
      </c>
      <c r="L53" s="106">
        <v>31636</v>
      </c>
      <c r="M53" s="286">
        <v>31595.54</v>
      </c>
      <c r="N53" s="9"/>
      <c r="O53" s="9"/>
      <c r="P53" s="9"/>
      <c r="Q53" s="9"/>
    </row>
    <row r="54" spans="2:17" ht="13.5" thickBot="1">
      <c r="B54" s="83"/>
      <c r="C54" s="50" t="s">
        <v>43</v>
      </c>
      <c r="D54" s="50"/>
      <c r="E54" s="107">
        <v>23058</v>
      </c>
      <c r="F54" s="108">
        <v>126.1</v>
      </c>
      <c r="G54" s="109">
        <v>-513.9</v>
      </c>
      <c r="H54" s="110">
        <v>1791</v>
      </c>
      <c r="I54" s="111">
        <v>-935.5</v>
      </c>
      <c r="J54" s="111">
        <v>-614.58</v>
      </c>
      <c r="K54" s="112">
        <v>22911.12</v>
      </c>
      <c r="L54" s="113">
        <v>22864.5</v>
      </c>
      <c r="M54" s="287">
        <v>33237.7</v>
      </c>
      <c r="N54" s="9"/>
      <c r="O54" s="9"/>
      <c r="P54" s="9"/>
      <c r="Q54" s="9"/>
    </row>
    <row r="55" spans="2:18" ht="13.5" thickBot="1">
      <c r="B55" s="114"/>
      <c r="C55" s="392" t="s">
        <v>44</v>
      </c>
      <c r="D55" s="393"/>
      <c r="E55" s="115">
        <f>E53-E54</f>
        <v>3430.5</v>
      </c>
      <c r="F55" s="52">
        <f>SUM(F53-F54)</f>
        <v>543.4399999999999</v>
      </c>
      <c r="G55" s="116">
        <f>SUM(G53-G54)</f>
        <v>364.09999999999997</v>
      </c>
      <c r="H55" s="117">
        <f>SUM(H53-H54)</f>
        <v>-517</v>
      </c>
      <c r="I55" s="118">
        <f>SUM(I53-I54)</f>
        <v>3144</v>
      </c>
      <c r="J55" s="118">
        <v>1450.08</v>
      </c>
      <c r="K55" s="119">
        <f>SUM(K53-K54)</f>
        <v>8725.120000000003</v>
      </c>
      <c r="L55" s="120">
        <v>8771.5</v>
      </c>
      <c r="M55" s="288">
        <f>M53-M54</f>
        <v>-1642.1599999999962</v>
      </c>
      <c r="N55" s="9"/>
      <c r="O55" s="9"/>
      <c r="P55" s="9"/>
      <c r="Q55" s="9"/>
      <c r="R55" t="s">
        <v>45</v>
      </c>
    </row>
    <row r="56" spans="2:17" ht="14.25" thickBot="1" thickTop="1">
      <c r="B56" s="121"/>
      <c r="C56" s="121"/>
      <c r="D56" s="121"/>
      <c r="E56" s="51"/>
      <c r="F56" s="122"/>
      <c r="G56" s="122"/>
      <c r="H56" s="122"/>
      <c r="I56" s="122"/>
      <c r="J56" s="122"/>
      <c r="K56" s="122"/>
      <c r="L56" s="123"/>
      <c r="M56" s="124"/>
      <c r="N56" s="9"/>
      <c r="O56" s="9"/>
      <c r="P56" s="9"/>
      <c r="Q56" s="9"/>
    </row>
    <row r="57" spans="2:17" ht="14.25" thickBot="1" thickTop="1">
      <c r="B57" s="126"/>
      <c r="C57" s="126"/>
      <c r="D57" s="127" t="s">
        <v>46</v>
      </c>
      <c r="E57" s="128"/>
      <c r="F57" s="129"/>
      <c r="G57" s="129"/>
      <c r="H57" s="129"/>
      <c r="I57" s="129"/>
      <c r="J57" s="129"/>
      <c r="K57" s="129"/>
      <c r="L57" s="92"/>
      <c r="M57" s="130"/>
      <c r="N57" s="9"/>
      <c r="O57" s="9"/>
      <c r="P57" s="9"/>
      <c r="Q57" s="9"/>
    </row>
    <row r="58" spans="2:17" ht="13.5" thickTop="1">
      <c r="B58" s="132">
        <v>8115</v>
      </c>
      <c r="C58" s="133" t="s">
        <v>154</v>
      </c>
      <c r="D58" s="134"/>
      <c r="E58" s="101" t="e">
        <f>E60-E59-#REF!-#REF!-#REF!</f>
        <v>#REF!</v>
      </c>
      <c r="F58" s="135" t="e">
        <f>F60-F59-#REF!-#REF!-#REF!</f>
        <v>#REF!</v>
      </c>
      <c r="G58" s="136">
        <v>-364.1</v>
      </c>
      <c r="H58" s="136">
        <v>517</v>
      </c>
      <c r="I58" s="137">
        <v>-3144</v>
      </c>
      <c r="J58" s="138">
        <v>-1450.08</v>
      </c>
      <c r="K58" s="105">
        <v>-5233.12</v>
      </c>
      <c r="L58" s="106">
        <v>-5279.5</v>
      </c>
      <c r="M58" s="289">
        <v>1642.16</v>
      </c>
      <c r="N58" s="9"/>
      <c r="O58" s="9"/>
      <c r="P58" s="9"/>
      <c r="Q58" s="9"/>
    </row>
    <row r="59" spans="2:17" ht="13.5" thickBot="1">
      <c r="B59" s="139">
        <v>8123</v>
      </c>
      <c r="C59" s="140" t="s">
        <v>155</v>
      </c>
      <c r="D59" s="140"/>
      <c r="E59" s="34">
        <f>'[1]Příjmy'!K63</f>
        <v>-1038</v>
      </c>
      <c r="F59" s="108">
        <v>0</v>
      </c>
      <c r="G59" s="141">
        <v>0</v>
      </c>
      <c r="H59" s="141">
        <v>0</v>
      </c>
      <c r="I59" s="110">
        <v>0</v>
      </c>
      <c r="J59" s="142">
        <v>0</v>
      </c>
      <c r="K59" s="112">
        <f>SUM(E59:G59)</f>
        <v>-1038</v>
      </c>
      <c r="L59" s="143">
        <v>-1038</v>
      </c>
      <c r="M59" s="290">
        <v>0</v>
      </c>
      <c r="N59" s="9"/>
      <c r="O59" s="9"/>
      <c r="P59" s="9"/>
      <c r="Q59" s="9"/>
    </row>
    <row r="60" spans="2:17" ht="14.25" thickBot="1" thickTop="1">
      <c r="B60" s="144"/>
      <c r="C60" s="394" t="s">
        <v>47</v>
      </c>
      <c r="D60" s="395"/>
      <c r="E60" s="115">
        <f>-E55</f>
        <v>-3430.5</v>
      </c>
      <c r="F60" s="145">
        <v>-543.44</v>
      </c>
      <c r="G60" s="146">
        <v>-364.1</v>
      </c>
      <c r="H60" s="146">
        <v>517</v>
      </c>
      <c r="I60" s="147">
        <v>-3144</v>
      </c>
      <c r="J60" s="118">
        <v>-1450.08</v>
      </c>
      <c r="K60" s="118">
        <f>SUM(K58:K59)</f>
        <v>-6271.12</v>
      </c>
      <c r="L60" s="148">
        <f>SUM(L58:L59)</f>
        <v>-6317.5</v>
      </c>
      <c r="M60" s="291">
        <f>SUM(M58:M59)</f>
        <v>1642.16</v>
      </c>
      <c r="N60" s="9"/>
      <c r="O60" s="9"/>
      <c r="P60" s="9"/>
      <c r="Q60" s="9"/>
    </row>
    <row r="61" spans="2:17" ht="13.5" thickTop="1">
      <c r="B61" s="9"/>
      <c r="C61" s="9"/>
      <c r="D61" s="9"/>
      <c r="E61" s="9"/>
      <c r="F61" s="9"/>
      <c r="G61" s="9"/>
      <c r="H61" s="9"/>
      <c r="I61" s="9"/>
      <c r="J61" s="9"/>
      <c r="K61" s="9"/>
      <c r="L61" s="94"/>
      <c r="M61" s="94"/>
      <c r="N61" s="9"/>
      <c r="O61" s="9"/>
      <c r="P61" s="9"/>
      <c r="Q61" s="9"/>
    </row>
    <row r="62" spans="2:17" ht="12.75">
      <c r="B62" s="9"/>
      <c r="C62" s="9"/>
      <c r="D62" s="9"/>
      <c r="E62" s="9"/>
      <c r="F62" s="9"/>
      <c r="G62" s="9"/>
      <c r="H62" s="9"/>
      <c r="I62" s="9"/>
      <c r="J62" s="9"/>
      <c r="K62" s="9"/>
      <c r="N62" s="310"/>
      <c r="O62" s="9"/>
      <c r="P62" s="9"/>
      <c r="Q62" s="9"/>
    </row>
    <row r="63" spans="14:17" ht="12.75">
      <c r="N63" s="310"/>
      <c r="O63" s="9"/>
      <c r="P63" s="9"/>
      <c r="Q63" s="9"/>
    </row>
    <row r="64" ht="12.75">
      <c r="N64" s="9"/>
    </row>
  </sheetData>
  <sheetProtection/>
  <mergeCells count="3">
    <mergeCell ref="C1:D1"/>
    <mergeCell ref="C55:D55"/>
    <mergeCell ref="C60:D60"/>
  </mergeCells>
  <printOptions/>
  <pageMargins left="0" right="0" top="0" bottom="0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9"/>
  <sheetViews>
    <sheetView zoomScalePageLayoutView="0" workbookViewId="0" topLeftCell="A1">
      <selection activeCell="C75" sqref="C75"/>
    </sheetView>
  </sheetViews>
  <sheetFormatPr defaultColWidth="9.00390625" defaultRowHeight="12.75"/>
  <cols>
    <col min="1" max="1" width="7.875" style="0" customWidth="1"/>
    <col min="2" max="2" width="5.125" style="0" customWidth="1"/>
    <col min="3" max="3" width="80.75390625" style="0" customWidth="1"/>
    <col min="4" max="4" width="9.75390625" style="0" hidden="1" customWidth="1"/>
    <col min="5" max="5" width="6.75390625" style="0" hidden="1" customWidth="1"/>
    <col min="6" max="6" width="7.25390625" style="0" hidden="1" customWidth="1"/>
    <col min="7" max="7" width="8.125" style="0" hidden="1" customWidth="1"/>
    <col min="8" max="8" width="7.75390625" style="0" hidden="1" customWidth="1"/>
    <col min="9" max="9" width="8.375" style="0" hidden="1" customWidth="1"/>
    <col min="10" max="10" width="6.75390625" style="0" hidden="1" customWidth="1"/>
    <col min="11" max="12" width="9.00390625" style="0" hidden="1" customWidth="1"/>
    <col min="13" max="13" width="9.00390625" style="0" customWidth="1"/>
  </cols>
  <sheetData>
    <row r="1" spans="2:4" ht="12" customHeight="1">
      <c r="B1" s="149" t="s">
        <v>48</v>
      </c>
      <c r="C1" s="150" t="s">
        <v>49</v>
      </c>
      <c r="D1" s="151"/>
    </row>
    <row r="2" spans="2:13" ht="16.5" customHeight="1" thickBot="1">
      <c r="B2" s="152"/>
      <c r="C2" s="153" t="s">
        <v>193</v>
      </c>
      <c r="D2" s="154"/>
      <c r="E2" s="6"/>
      <c r="F2" s="6"/>
      <c r="G2" s="6"/>
      <c r="H2" s="6"/>
      <c r="I2" s="6"/>
      <c r="J2" s="6"/>
      <c r="K2" s="6"/>
      <c r="L2" s="6"/>
      <c r="M2" s="7">
        <v>2</v>
      </c>
    </row>
    <row r="3" spans="2:13" ht="11.25" customHeight="1" thickTop="1">
      <c r="B3" s="152"/>
      <c r="C3" s="293" t="s">
        <v>251</v>
      </c>
      <c r="D3" s="154"/>
      <c r="E3" s="9"/>
      <c r="F3" s="9"/>
      <c r="G3" s="9"/>
      <c r="H3" s="9"/>
      <c r="I3" s="9"/>
      <c r="J3" s="9"/>
      <c r="K3" s="9"/>
      <c r="L3" s="9"/>
      <c r="M3" s="10" t="s">
        <v>1</v>
      </c>
    </row>
    <row r="4" spans="2:12" ht="16.5" customHeight="1" thickBot="1">
      <c r="B4" s="152"/>
      <c r="C4" s="8"/>
      <c r="D4" s="154"/>
      <c r="E4" s="9"/>
      <c r="F4" s="9"/>
      <c r="G4" s="9"/>
      <c r="H4" s="9"/>
      <c r="I4" s="9"/>
      <c r="J4" s="9"/>
      <c r="K4" s="9"/>
      <c r="L4" s="9"/>
    </row>
    <row r="5" spans="2:17" ht="14.25" thickBot="1" thickTop="1">
      <c r="B5" s="155" t="s">
        <v>2</v>
      </c>
      <c r="C5" s="13" t="s">
        <v>4</v>
      </c>
      <c r="D5" s="156" t="s">
        <v>5</v>
      </c>
      <c r="E5" s="157">
        <v>39195</v>
      </c>
      <c r="F5" s="158">
        <v>39251</v>
      </c>
      <c r="G5" s="159">
        <v>39342</v>
      </c>
      <c r="H5" s="158">
        <v>39433</v>
      </c>
      <c r="I5" s="158">
        <v>39444</v>
      </c>
      <c r="J5" s="160"/>
      <c r="K5" s="19" t="s">
        <v>6</v>
      </c>
      <c r="L5" s="20">
        <v>2007</v>
      </c>
      <c r="M5" s="219" t="s">
        <v>50</v>
      </c>
      <c r="N5" s="9"/>
      <c r="O5" s="9"/>
      <c r="P5" s="9"/>
      <c r="Q5" s="9"/>
    </row>
    <row r="6" spans="2:17" ht="12" customHeight="1">
      <c r="B6" s="161">
        <v>1036</v>
      </c>
      <c r="C6" s="162" t="s">
        <v>51</v>
      </c>
      <c r="D6" s="25">
        <f>'[1]Výdaje'!K6</f>
        <v>65</v>
      </c>
      <c r="E6" s="163"/>
      <c r="F6" s="164"/>
      <c r="G6" s="164"/>
      <c r="H6" s="164"/>
      <c r="I6" s="164"/>
      <c r="J6" s="165"/>
      <c r="K6" s="166">
        <f aca="true" t="shared" si="0" ref="K6:K65">SUM(D6:J6)</f>
        <v>65</v>
      </c>
      <c r="L6" s="167">
        <v>64.6</v>
      </c>
      <c r="M6" s="220">
        <v>70</v>
      </c>
      <c r="N6" s="9"/>
      <c r="O6" s="9"/>
      <c r="P6" s="9"/>
      <c r="Q6" s="9"/>
    </row>
    <row r="7" spans="2:17" ht="12" customHeight="1">
      <c r="B7" s="168">
        <v>1039</v>
      </c>
      <c r="C7" s="33" t="s">
        <v>202</v>
      </c>
      <c r="D7" s="169">
        <v>500</v>
      </c>
      <c r="E7" s="170"/>
      <c r="F7" s="46"/>
      <c r="G7" s="46"/>
      <c r="H7" s="47">
        <v>-120</v>
      </c>
      <c r="I7" s="46">
        <v>18</v>
      </c>
      <c r="J7" s="171"/>
      <c r="K7" s="172">
        <f t="shared" si="0"/>
        <v>398</v>
      </c>
      <c r="L7" s="43">
        <v>397.2</v>
      </c>
      <c r="M7" s="218">
        <v>533</v>
      </c>
      <c r="N7" s="9"/>
      <c r="O7" s="9"/>
      <c r="P7" s="9"/>
      <c r="Q7" s="9"/>
    </row>
    <row r="8" spans="2:17" ht="12" customHeight="1">
      <c r="B8" s="168">
        <v>2142</v>
      </c>
      <c r="C8" s="33" t="s">
        <v>25</v>
      </c>
      <c r="D8" s="169">
        <f>'[1]Výdaje'!K9</f>
        <v>450</v>
      </c>
      <c r="E8" s="170"/>
      <c r="F8" s="46"/>
      <c r="G8" s="46">
        <v>182</v>
      </c>
      <c r="H8" s="46"/>
      <c r="I8" s="47">
        <v>-32</v>
      </c>
      <c r="J8" s="171"/>
      <c r="K8" s="172">
        <f t="shared" si="0"/>
        <v>600</v>
      </c>
      <c r="L8" s="43">
        <v>597.5</v>
      </c>
      <c r="M8" s="217">
        <v>800</v>
      </c>
      <c r="N8" s="9"/>
      <c r="O8" s="9"/>
      <c r="P8" s="9"/>
      <c r="Q8" s="9"/>
    </row>
    <row r="9" spans="2:17" ht="12" customHeight="1">
      <c r="B9" s="168">
        <v>2143</v>
      </c>
      <c r="C9" s="33" t="s">
        <v>165</v>
      </c>
      <c r="D9" s="169"/>
      <c r="E9" s="170"/>
      <c r="F9" s="46"/>
      <c r="G9" s="46"/>
      <c r="H9" s="46"/>
      <c r="I9" s="47"/>
      <c r="J9" s="171"/>
      <c r="K9" s="172"/>
      <c r="L9" s="43"/>
      <c r="M9" s="217">
        <v>50</v>
      </c>
      <c r="N9" s="9"/>
      <c r="O9" s="9"/>
      <c r="P9" s="9"/>
      <c r="Q9" s="9"/>
    </row>
    <row r="10" spans="2:17" ht="12" customHeight="1">
      <c r="B10" s="168">
        <v>2169</v>
      </c>
      <c r="C10" s="33" t="s">
        <v>52</v>
      </c>
      <c r="D10" s="169">
        <v>800</v>
      </c>
      <c r="E10" s="170"/>
      <c r="F10" s="46"/>
      <c r="G10" s="46"/>
      <c r="H10" s="46"/>
      <c r="I10" s="47">
        <v>-37</v>
      </c>
      <c r="J10" s="171"/>
      <c r="K10" s="172">
        <f t="shared" si="0"/>
        <v>763</v>
      </c>
      <c r="L10" s="43">
        <v>758.9</v>
      </c>
      <c r="M10" s="217">
        <v>900</v>
      </c>
      <c r="N10" s="9"/>
      <c r="O10" s="9"/>
      <c r="P10" s="9"/>
      <c r="Q10" s="9"/>
    </row>
    <row r="11" spans="2:17" ht="12" customHeight="1">
      <c r="B11" s="168">
        <v>2212</v>
      </c>
      <c r="C11" s="33" t="s">
        <v>166</v>
      </c>
      <c r="D11" s="169">
        <f>'[1]Výdaje'!K10</f>
        <v>300</v>
      </c>
      <c r="E11" s="170"/>
      <c r="F11" s="46"/>
      <c r="G11" s="46"/>
      <c r="H11" s="47">
        <v>-100</v>
      </c>
      <c r="I11" s="47">
        <v>-43</v>
      </c>
      <c r="J11" s="171"/>
      <c r="K11" s="172">
        <f t="shared" si="0"/>
        <v>157</v>
      </c>
      <c r="L11" s="43">
        <v>156</v>
      </c>
      <c r="M11" s="217">
        <v>2600</v>
      </c>
      <c r="N11" s="9"/>
      <c r="O11" s="9"/>
      <c r="P11" s="9"/>
      <c r="Q11" s="9"/>
    </row>
    <row r="12" spans="2:17" ht="12" customHeight="1">
      <c r="B12" s="168">
        <v>2219</v>
      </c>
      <c r="C12" s="33" t="s">
        <v>203</v>
      </c>
      <c r="D12" s="169"/>
      <c r="E12" s="170"/>
      <c r="F12" s="46"/>
      <c r="G12" s="46"/>
      <c r="H12" s="47"/>
      <c r="I12" s="47"/>
      <c r="J12" s="171"/>
      <c r="K12" s="172"/>
      <c r="L12" s="43"/>
      <c r="M12" s="217">
        <v>2000</v>
      </c>
      <c r="N12" s="9"/>
      <c r="O12" s="9"/>
      <c r="P12" s="9"/>
      <c r="Q12" s="9"/>
    </row>
    <row r="13" spans="2:17" ht="12" customHeight="1">
      <c r="B13" s="168">
        <v>2221</v>
      </c>
      <c r="C13" s="33" t="s">
        <v>53</v>
      </c>
      <c r="D13" s="169">
        <f>'[1]Výdaje'!K12</f>
        <v>132</v>
      </c>
      <c r="E13" s="170"/>
      <c r="F13" s="46"/>
      <c r="G13" s="46"/>
      <c r="H13" s="46"/>
      <c r="I13" s="46"/>
      <c r="J13" s="171"/>
      <c r="K13" s="172">
        <f t="shared" si="0"/>
        <v>132</v>
      </c>
      <c r="L13" s="43">
        <v>132.5</v>
      </c>
      <c r="M13" s="217">
        <v>120</v>
      </c>
      <c r="N13" s="9"/>
      <c r="O13" s="9"/>
      <c r="P13" s="9"/>
      <c r="Q13" s="9"/>
    </row>
    <row r="14" spans="2:17" ht="12" customHeight="1">
      <c r="B14" s="168">
        <v>2223</v>
      </c>
      <c r="C14" s="33" t="s">
        <v>143</v>
      </c>
      <c r="D14" s="169"/>
      <c r="E14" s="170"/>
      <c r="F14" s="46"/>
      <c r="G14" s="46"/>
      <c r="H14" s="46"/>
      <c r="I14" s="46"/>
      <c r="J14" s="171"/>
      <c r="K14" s="172"/>
      <c r="L14" s="43"/>
      <c r="M14" s="217">
        <v>3</v>
      </c>
      <c r="N14" s="9"/>
      <c r="O14" s="9"/>
      <c r="P14" s="9"/>
      <c r="Q14" s="9"/>
    </row>
    <row r="15" spans="2:17" ht="12" customHeight="1">
      <c r="B15" s="168">
        <v>2229</v>
      </c>
      <c r="C15" s="33" t="s">
        <v>152</v>
      </c>
      <c r="D15" s="169"/>
      <c r="E15" s="170"/>
      <c r="F15" s="46"/>
      <c r="G15" s="46"/>
      <c r="H15" s="46"/>
      <c r="I15" s="46"/>
      <c r="J15" s="171"/>
      <c r="K15" s="172"/>
      <c r="L15" s="43"/>
      <c r="M15" s="217">
        <v>5</v>
      </c>
      <c r="N15" s="9"/>
      <c r="O15" s="9"/>
      <c r="P15" s="9"/>
      <c r="Q15" s="9"/>
    </row>
    <row r="16" spans="2:17" ht="12" customHeight="1">
      <c r="B16" s="168">
        <v>2321</v>
      </c>
      <c r="C16" s="33" t="s">
        <v>54</v>
      </c>
      <c r="D16" s="169">
        <v>655</v>
      </c>
      <c r="E16" s="170"/>
      <c r="F16" s="46"/>
      <c r="G16" s="46">
        <v>20</v>
      </c>
      <c r="H16" s="46">
        <v>134</v>
      </c>
      <c r="I16" s="46">
        <v>22</v>
      </c>
      <c r="J16" s="171"/>
      <c r="K16" s="172">
        <f t="shared" si="0"/>
        <v>831</v>
      </c>
      <c r="L16" s="43">
        <v>829.2</v>
      </c>
      <c r="M16" s="218">
        <v>800</v>
      </c>
      <c r="N16" s="9"/>
      <c r="O16" s="9"/>
      <c r="P16" s="9"/>
      <c r="Q16" s="9"/>
    </row>
    <row r="17" spans="2:18" ht="12" customHeight="1">
      <c r="B17" s="174"/>
      <c r="C17" s="175" t="s">
        <v>183</v>
      </c>
      <c r="D17" s="169">
        <v>500</v>
      </c>
      <c r="E17" s="170"/>
      <c r="F17" s="46"/>
      <c r="G17" s="46">
        <v>34</v>
      </c>
      <c r="H17" s="47">
        <v>-94</v>
      </c>
      <c r="I17" s="47"/>
      <c r="J17" s="171"/>
      <c r="K17" s="172">
        <f t="shared" si="0"/>
        <v>440</v>
      </c>
      <c r="L17" s="43">
        <v>440.3</v>
      </c>
      <c r="M17" s="218">
        <v>1500</v>
      </c>
      <c r="N17" s="9"/>
      <c r="O17" s="9"/>
      <c r="P17" s="9"/>
      <c r="Q17" s="9"/>
      <c r="R17" t="s">
        <v>45</v>
      </c>
    </row>
    <row r="18" spans="2:17" ht="12" customHeight="1">
      <c r="B18" s="174" t="s">
        <v>45</v>
      </c>
      <c r="C18" s="175" t="s">
        <v>144</v>
      </c>
      <c r="D18" s="169">
        <v>15</v>
      </c>
      <c r="E18" s="170"/>
      <c r="F18" s="46"/>
      <c r="G18" s="46">
        <v>40</v>
      </c>
      <c r="H18" s="47"/>
      <c r="I18" s="46">
        <v>297</v>
      </c>
      <c r="J18" s="171"/>
      <c r="K18" s="172">
        <f>SUM(D18:J18)</f>
        <v>352</v>
      </c>
      <c r="L18" s="43">
        <v>353.3</v>
      </c>
      <c r="M18" s="218">
        <v>50</v>
      </c>
      <c r="N18" s="9"/>
      <c r="O18" s="9"/>
      <c r="P18" s="9"/>
      <c r="Q18" s="9"/>
    </row>
    <row r="19" spans="2:17" ht="12" customHeight="1">
      <c r="B19" s="174">
        <v>2322</v>
      </c>
      <c r="C19" s="175" t="s">
        <v>204</v>
      </c>
      <c r="D19" s="169">
        <v>20</v>
      </c>
      <c r="E19" s="170"/>
      <c r="F19" s="46"/>
      <c r="G19" s="46"/>
      <c r="H19" s="46"/>
      <c r="I19" s="47">
        <v>-4</v>
      </c>
      <c r="J19" s="171"/>
      <c r="K19" s="172">
        <f t="shared" si="0"/>
        <v>16</v>
      </c>
      <c r="L19" s="43">
        <v>16</v>
      </c>
      <c r="M19" s="218">
        <v>64</v>
      </c>
      <c r="N19" s="9"/>
      <c r="O19" s="9"/>
      <c r="P19" s="9"/>
      <c r="Q19" s="9"/>
    </row>
    <row r="20" spans="2:17" ht="12" customHeight="1">
      <c r="B20" s="168">
        <v>3113</v>
      </c>
      <c r="C20" s="33" t="s">
        <v>27</v>
      </c>
      <c r="D20" s="169">
        <f>'[1]Výdaje'!K17</f>
        <v>3300</v>
      </c>
      <c r="E20" s="170"/>
      <c r="F20" s="46"/>
      <c r="G20" s="46"/>
      <c r="H20" s="47">
        <v>-585</v>
      </c>
      <c r="I20" s="47"/>
      <c r="J20" s="171"/>
      <c r="K20" s="172">
        <f t="shared" si="0"/>
        <v>2715</v>
      </c>
      <c r="L20" s="43">
        <v>2714.9</v>
      </c>
      <c r="M20" s="217">
        <v>4000</v>
      </c>
      <c r="N20" s="9"/>
      <c r="O20" s="9"/>
      <c r="P20" s="9"/>
      <c r="Q20" s="9"/>
    </row>
    <row r="21" spans="2:17" ht="12" customHeight="1">
      <c r="B21" s="168">
        <v>3114</v>
      </c>
      <c r="C21" s="33" t="s">
        <v>55</v>
      </c>
      <c r="D21" s="169">
        <f>'[1]Výdaje'!K18</f>
        <v>10</v>
      </c>
      <c r="E21" s="170"/>
      <c r="F21" s="46"/>
      <c r="G21" s="46"/>
      <c r="H21" s="46"/>
      <c r="I21" s="46"/>
      <c r="J21" s="171"/>
      <c r="K21" s="172">
        <f t="shared" si="0"/>
        <v>10</v>
      </c>
      <c r="L21" s="43">
        <v>10</v>
      </c>
      <c r="M21" s="217">
        <v>10</v>
      </c>
      <c r="N21" s="9"/>
      <c r="O21" s="9"/>
      <c r="P21" s="9"/>
      <c r="Q21" s="9"/>
    </row>
    <row r="22" spans="2:17" ht="12" customHeight="1">
      <c r="B22" s="168">
        <v>3123</v>
      </c>
      <c r="C22" s="176" t="s">
        <v>167</v>
      </c>
      <c r="D22" s="169"/>
      <c r="E22" s="170"/>
      <c r="F22" s="46"/>
      <c r="G22" s="46"/>
      <c r="H22" s="46"/>
      <c r="I22" s="46"/>
      <c r="J22" s="171"/>
      <c r="K22" s="172"/>
      <c r="L22" s="43"/>
      <c r="M22" s="217">
        <v>2</v>
      </c>
      <c r="N22" s="9"/>
      <c r="O22" s="9"/>
      <c r="P22" s="9"/>
      <c r="Q22" s="9"/>
    </row>
    <row r="23" spans="2:17" ht="12" customHeight="1">
      <c r="B23" s="168">
        <v>3314</v>
      </c>
      <c r="C23" s="33" t="s">
        <v>56</v>
      </c>
      <c r="D23" s="169">
        <f>'[1]Výdaje'!K19</f>
        <v>80</v>
      </c>
      <c r="E23" s="170"/>
      <c r="F23" s="171">
        <v>50.5</v>
      </c>
      <c r="G23" s="171">
        <v>20</v>
      </c>
      <c r="H23" s="171">
        <v>6.5</v>
      </c>
      <c r="I23" s="171"/>
      <c r="J23" s="171"/>
      <c r="K23" s="172">
        <f t="shared" si="0"/>
        <v>157</v>
      </c>
      <c r="L23" s="43">
        <v>155.5</v>
      </c>
      <c r="M23" s="217">
        <v>150</v>
      </c>
      <c r="N23" s="9"/>
      <c r="O23" s="9"/>
      <c r="P23" s="9"/>
      <c r="Q23" s="9"/>
    </row>
    <row r="24" spans="2:17" ht="12" customHeight="1">
      <c r="B24" s="168">
        <v>3315</v>
      </c>
      <c r="C24" s="33" t="s">
        <v>168</v>
      </c>
      <c r="D24" s="169">
        <f>'[1]Výdaje'!K20</f>
        <v>200</v>
      </c>
      <c r="E24" s="170"/>
      <c r="F24" s="46"/>
      <c r="G24" s="46"/>
      <c r="H24" s="46"/>
      <c r="I24" s="47">
        <v>-17.5</v>
      </c>
      <c r="J24" s="171"/>
      <c r="K24" s="172">
        <f t="shared" si="0"/>
        <v>182.5</v>
      </c>
      <c r="L24" s="43">
        <v>181.9</v>
      </c>
      <c r="M24" s="218">
        <v>530</v>
      </c>
      <c r="N24" s="9"/>
      <c r="O24" s="9"/>
      <c r="P24" s="9"/>
      <c r="Q24" s="9"/>
    </row>
    <row r="25" spans="2:17" ht="12" customHeight="1">
      <c r="B25" s="177"/>
      <c r="C25" s="55" t="s">
        <v>205</v>
      </c>
      <c r="D25" s="169">
        <f>'[1]Výdaje'!K21</f>
        <v>30</v>
      </c>
      <c r="E25" s="170"/>
      <c r="F25" s="46"/>
      <c r="G25" s="46"/>
      <c r="H25" s="46"/>
      <c r="I25" s="46">
        <v>10.5</v>
      </c>
      <c r="J25" s="171"/>
      <c r="K25" s="172">
        <f t="shared" si="0"/>
        <v>40.5</v>
      </c>
      <c r="L25" s="43">
        <v>40.4</v>
      </c>
      <c r="M25" s="218">
        <v>50</v>
      </c>
      <c r="N25" s="9"/>
      <c r="O25" s="9"/>
      <c r="P25" s="9"/>
      <c r="Q25" s="9"/>
    </row>
    <row r="26" spans="2:17" ht="12" customHeight="1">
      <c r="B26" s="178">
        <v>3319</v>
      </c>
      <c r="C26" s="33" t="s">
        <v>206</v>
      </c>
      <c r="D26" s="169">
        <f>'[1]Výdaje'!K23</f>
        <v>15</v>
      </c>
      <c r="E26" s="170"/>
      <c r="F26" s="46"/>
      <c r="G26" s="46"/>
      <c r="H26" s="46">
        <v>2</v>
      </c>
      <c r="I26" s="46">
        <v>6</v>
      </c>
      <c r="J26" s="171">
        <v>13.4</v>
      </c>
      <c r="K26" s="172">
        <f t="shared" si="0"/>
        <v>36.4</v>
      </c>
      <c r="L26" s="43">
        <v>35.4</v>
      </c>
      <c r="M26" s="217">
        <v>50</v>
      </c>
      <c r="N26" s="9"/>
      <c r="O26" s="9"/>
      <c r="P26" s="9"/>
      <c r="Q26" s="9"/>
    </row>
    <row r="27" spans="2:17" ht="12" customHeight="1">
      <c r="B27" s="179">
        <v>3330</v>
      </c>
      <c r="C27" s="33" t="s">
        <v>169</v>
      </c>
      <c r="D27" s="169"/>
      <c r="E27" s="170"/>
      <c r="F27" s="46"/>
      <c r="G27" s="46"/>
      <c r="H27" s="46"/>
      <c r="I27" s="46"/>
      <c r="J27" s="171"/>
      <c r="K27" s="172"/>
      <c r="L27" s="43"/>
      <c r="M27" s="217">
        <v>111</v>
      </c>
      <c r="N27" s="9"/>
      <c r="O27" s="9"/>
      <c r="P27" s="9"/>
      <c r="Q27" s="9"/>
    </row>
    <row r="28" spans="2:17" ht="12" customHeight="1">
      <c r="B28" s="168">
        <v>3341</v>
      </c>
      <c r="C28" s="173" t="s">
        <v>145</v>
      </c>
      <c r="D28" s="169">
        <f>'[1]Výdaje'!K26</f>
        <v>30</v>
      </c>
      <c r="E28" s="170"/>
      <c r="F28" s="46"/>
      <c r="G28" s="46"/>
      <c r="H28" s="47">
        <v>-15</v>
      </c>
      <c r="I28" s="47">
        <v>-9</v>
      </c>
      <c r="J28" s="171"/>
      <c r="K28" s="172">
        <f t="shared" si="0"/>
        <v>6</v>
      </c>
      <c r="L28" s="43">
        <v>5.9</v>
      </c>
      <c r="M28" s="217">
        <v>40</v>
      </c>
      <c r="N28" s="9"/>
      <c r="O28" s="9"/>
      <c r="P28" s="9"/>
      <c r="Q28" s="9"/>
    </row>
    <row r="29" spans="2:17" ht="12" customHeight="1">
      <c r="B29" s="168">
        <v>3349</v>
      </c>
      <c r="C29" s="33" t="s">
        <v>57</v>
      </c>
      <c r="D29" s="169">
        <f>'[1]Výdaje'!K27</f>
        <v>50</v>
      </c>
      <c r="E29" s="170"/>
      <c r="F29" s="46"/>
      <c r="G29" s="46"/>
      <c r="H29" s="47">
        <v>-8</v>
      </c>
      <c r="I29" s="46">
        <v>3</v>
      </c>
      <c r="J29" s="171"/>
      <c r="K29" s="172">
        <f t="shared" si="0"/>
        <v>45</v>
      </c>
      <c r="L29" s="43">
        <v>44.3</v>
      </c>
      <c r="M29" s="217">
        <v>100</v>
      </c>
      <c r="N29" s="9"/>
      <c r="O29" s="9"/>
      <c r="P29" s="9"/>
      <c r="Q29" s="9"/>
    </row>
    <row r="30" spans="2:17" ht="12" customHeight="1">
      <c r="B30" s="168">
        <v>3392</v>
      </c>
      <c r="C30" s="33" t="s">
        <v>207</v>
      </c>
      <c r="D30" s="169">
        <f>'[1]Výdaje'!K28</f>
        <v>770</v>
      </c>
      <c r="E30" s="170"/>
      <c r="F30" s="46"/>
      <c r="G30" s="46"/>
      <c r="H30" s="46"/>
      <c r="I30" s="47">
        <v>-75</v>
      </c>
      <c r="J30" s="171">
        <v>8.8</v>
      </c>
      <c r="K30" s="172">
        <f t="shared" si="0"/>
        <v>703.8</v>
      </c>
      <c r="L30" s="43">
        <v>697.3</v>
      </c>
      <c r="M30" s="217">
        <v>1100</v>
      </c>
      <c r="N30" s="9"/>
      <c r="O30" s="9"/>
      <c r="P30" s="9"/>
      <c r="Q30" s="9"/>
    </row>
    <row r="31" spans="2:17" ht="12" customHeight="1">
      <c r="B31" s="168">
        <v>3399</v>
      </c>
      <c r="C31" s="33" t="s">
        <v>58</v>
      </c>
      <c r="D31" s="169">
        <f>'[1]Výdaje'!K29</f>
        <v>90</v>
      </c>
      <c r="E31" s="170"/>
      <c r="F31" s="46"/>
      <c r="G31" s="46"/>
      <c r="H31" s="46"/>
      <c r="I31" s="47">
        <v>-9</v>
      </c>
      <c r="J31" s="171"/>
      <c r="K31" s="172">
        <f t="shared" si="0"/>
        <v>81</v>
      </c>
      <c r="L31" s="43">
        <v>80.1</v>
      </c>
      <c r="M31" s="217">
        <v>80</v>
      </c>
      <c r="N31" s="9"/>
      <c r="O31" s="9"/>
      <c r="P31" s="9"/>
      <c r="Q31" s="9"/>
    </row>
    <row r="32" spans="2:17" ht="12" customHeight="1">
      <c r="B32" s="168">
        <v>3419</v>
      </c>
      <c r="C32" s="173" t="s">
        <v>170</v>
      </c>
      <c r="D32" s="169">
        <v>110</v>
      </c>
      <c r="E32" s="170"/>
      <c r="F32" s="46"/>
      <c r="G32" s="46"/>
      <c r="H32" s="46"/>
      <c r="I32" s="46"/>
      <c r="J32" s="171">
        <v>28.38</v>
      </c>
      <c r="K32" s="172">
        <f t="shared" si="0"/>
        <v>138.38</v>
      </c>
      <c r="L32" s="43">
        <v>138.6</v>
      </c>
      <c r="M32" s="217">
        <v>180</v>
      </c>
      <c r="N32" s="9"/>
      <c r="O32" s="9"/>
      <c r="P32" s="9"/>
      <c r="Q32" s="9"/>
    </row>
    <row r="33" spans="2:17" ht="12" customHeight="1">
      <c r="B33" s="168">
        <v>3421</v>
      </c>
      <c r="C33" s="33" t="s">
        <v>171</v>
      </c>
      <c r="D33" s="169">
        <f>'[1]Výdaje'!K32</f>
        <v>245</v>
      </c>
      <c r="E33" s="170"/>
      <c r="F33" s="46"/>
      <c r="G33" s="47"/>
      <c r="H33" s="47">
        <v>-100</v>
      </c>
      <c r="I33" s="47">
        <v>-7</v>
      </c>
      <c r="J33" s="171">
        <v>2</v>
      </c>
      <c r="K33" s="172">
        <f t="shared" si="0"/>
        <v>140</v>
      </c>
      <c r="L33" s="43">
        <v>139</v>
      </c>
      <c r="M33" s="217">
        <v>281</v>
      </c>
      <c r="N33" s="9"/>
      <c r="O33" s="9"/>
      <c r="P33" s="9"/>
      <c r="Q33" s="9"/>
    </row>
    <row r="34" spans="2:17" ht="12" customHeight="1">
      <c r="B34" s="179">
        <v>3429</v>
      </c>
      <c r="C34" s="68" t="s">
        <v>196</v>
      </c>
      <c r="D34" s="169">
        <f>'[1]Výdaje'!K33</f>
        <v>40</v>
      </c>
      <c r="E34" s="170"/>
      <c r="F34" s="46"/>
      <c r="G34" s="46"/>
      <c r="H34" s="47">
        <v>-40</v>
      </c>
      <c r="I34" s="47"/>
      <c r="J34" s="171">
        <v>5.24</v>
      </c>
      <c r="K34" s="172">
        <f t="shared" si="0"/>
        <v>5.24</v>
      </c>
      <c r="L34" s="43">
        <v>5.8</v>
      </c>
      <c r="M34" s="217">
        <v>500</v>
      </c>
      <c r="N34" s="9"/>
      <c r="O34" s="9"/>
      <c r="P34" s="9"/>
      <c r="Q34" s="9"/>
    </row>
    <row r="35" spans="2:17" ht="12" customHeight="1">
      <c r="B35" s="168"/>
      <c r="C35" s="33" t="s">
        <v>59</v>
      </c>
      <c r="D35" s="169">
        <f>'[1]Výdaje'!K34</f>
        <v>85</v>
      </c>
      <c r="E35" s="170"/>
      <c r="F35" s="46"/>
      <c r="G35" s="46">
        <v>53</v>
      </c>
      <c r="H35" s="46">
        <v>22</v>
      </c>
      <c r="I35" s="46">
        <v>17</v>
      </c>
      <c r="J35" s="171"/>
      <c r="K35" s="172">
        <f t="shared" si="0"/>
        <v>177</v>
      </c>
      <c r="L35" s="43">
        <v>175.7</v>
      </c>
      <c r="M35" s="217">
        <v>220</v>
      </c>
      <c r="N35" s="9"/>
      <c r="O35" s="9"/>
      <c r="P35" s="9"/>
      <c r="Q35" s="9"/>
    </row>
    <row r="36" spans="2:17" ht="12" customHeight="1">
      <c r="B36" s="168" t="s">
        <v>45</v>
      </c>
      <c r="C36" s="33" t="s">
        <v>60</v>
      </c>
      <c r="D36" s="169">
        <f>'[1]Výdaje'!K52</f>
        <v>30</v>
      </c>
      <c r="E36" s="170"/>
      <c r="F36" s="46"/>
      <c r="G36" s="46"/>
      <c r="H36" s="46"/>
      <c r="I36" s="46">
        <v>1</v>
      </c>
      <c r="J36" s="171"/>
      <c r="K36" s="172">
        <f t="shared" si="0"/>
        <v>31</v>
      </c>
      <c r="L36" s="43">
        <v>30.6</v>
      </c>
      <c r="M36" s="217">
        <v>40</v>
      </c>
      <c r="N36" s="9"/>
      <c r="O36" s="9"/>
      <c r="P36" s="9"/>
      <c r="Q36" s="9"/>
    </row>
    <row r="37" spans="2:17" ht="12" customHeight="1">
      <c r="B37" s="168"/>
      <c r="C37" s="33" t="s">
        <v>172</v>
      </c>
      <c r="D37" s="169"/>
      <c r="E37" s="170"/>
      <c r="F37" s="46"/>
      <c r="G37" s="46"/>
      <c r="H37" s="46"/>
      <c r="I37" s="46"/>
      <c r="J37" s="171"/>
      <c r="K37" s="172"/>
      <c r="L37" s="43"/>
      <c r="M37" s="217">
        <v>14</v>
      </c>
      <c r="N37" s="9"/>
      <c r="O37" s="9"/>
      <c r="P37" s="9"/>
      <c r="Q37" s="9"/>
    </row>
    <row r="38" spans="2:17" ht="12" customHeight="1">
      <c r="B38" s="168">
        <v>3599</v>
      </c>
      <c r="C38" s="33" t="s">
        <v>61</v>
      </c>
      <c r="D38" s="169"/>
      <c r="E38" s="170"/>
      <c r="F38" s="46"/>
      <c r="G38" s="46"/>
      <c r="H38" s="46"/>
      <c r="I38" s="46"/>
      <c r="J38" s="171"/>
      <c r="K38" s="172"/>
      <c r="L38" s="43"/>
      <c r="M38" s="217">
        <v>10</v>
      </c>
      <c r="N38" s="9"/>
      <c r="O38" s="9"/>
      <c r="P38" s="9"/>
      <c r="Q38" s="9"/>
    </row>
    <row r="39" spans="2:17" ht="12" customHeight="1">
      <c r="B39" s="168">
        <v>3612</v>
      </c>
      <c r="C39" s="33" t="s">
        <v>173</v>
      </c>
      <c r="D39" s="169">
        <f>'[1]Výdaje'!K37</f>
        <v>550</v>
      </c>
      <c r="E39" s="170"/>
      <c r="F39" s="46"/>
      <c r="G39" s="46"/>
      <c r="H39" s="46"/>
      <c r="I39" s="46">
        <v>451</v>
      </c>
      <c r="J39" s="171"/>
      <c r="K39" s="172">
        <f t="shared" si="0"/>
        <v>1001</v>
      </c>
      <c r="L39" s="43">
        <v>1001</v>
      </c>
      <c r="M39" s="217">
        <v>1500</v>
      </c>
      <c r="N39" s="9"/>
      <c r="O39" s="9"/>
      <c r="P39" s="9"/>
      <c r="Q39" s="9"/>
    </row>
    <row r="40" spans="2:17" ht="12" customHeight="1">
      <c r="B40" s="168"/>
      <c r="C40" s="33" t="s">
        <v>174</v>
      </c>
      <c r="D40" s="169">
        <v>650</v>
      </c>
      <c r="E40" s="170"/>
      <c r="F40" s="46"/>
      <c r="G40" s="46"/>
      <c r="H40" s="46"/>
      <c r="I40" s="47">
        <v>-500</v>
      </c>
      <c r="J40" s="171"/>
      <c r="K40" s="172">
        <f t="shared" si="0"/>
        <v>150</v>
      </c>
      <c r="L40" s="43">
        <v>148</v>
      </c>
      <c r="M40" s="217">
        <v>800</v>
      </c>
      <c r="N40" s="93"/>
      <c r="O40" s="9"/>
      <c r="P40" s="9"/>
      <c r="Q40" s="9"/>
    </row>
    <row r="41" spans="2:17" ht="12" customHeight="1">
      <c r="B41" s="168">
        <v>3613</v>
      </c>
      <c r="C41" s="33" t="s">
        <v>175</v>
      </c>
      <c r="D41" s="169">
        <f>'[1]Výdaje'!K39</f>
        <v>150</v>
      </c>
      <c r="E41" s="170">
        <v>20.6</v>
      </c>
      <c r="F41" s="46"/>
      <c r="G41" s="46"/>
      <c r="H41" s="46"/>
      <c r="I41" s="46"/>
      <c r="J41" s="171"/>
      <c r="K41" s="172">
        <f t="shared" si="0"/>
        <v>170.6</v>
      </c>
      <c r="L41" s="43">
        <v>167.5</v>
      </c>
      <c r="M41" s="217">
        <v>800</v>
      </c>
      <c r="N41" s="9"/>
      <c r="O41" s="9"/>
      <c r="P41" s="9"/>
      <c r="Q41" s="9"/>
    </row>
    <row r="42" spans="2:17" ht="12" customHeight="1">
      <c r="B42" s="168">
        <v>3631</v>
      </c>
      <c r="C42" s="33" t="s">
        <v>208</v>
      </c>
      <c r="D42" s="169">
        <f>'[1]Výdaje'!K40</f>
        <v>350</v>
      </c>
      <c r="E42" s="170"/>
      <c r="F42" s="46"/>
      <c r="G42" s="46">
        <v>16</v>
      </c>
      <c r="H42" s="46">
        <v>120</v>
      </c>
      <c r="I42" s="46">
        <v>59</v>
      </c>
      <c r="J42" s="171"/>
      <c r="K42" s="172">
        <f t="shared" si="0"/>
        <v>545</v>
      </c>
      <c r="L42" s="43">
        <v>544.2</v>
      </c>
      <c r="M42" s="217">
        <v>700</v>
      </c>
      <c r="N42" s="9"/>
      <c r="O42" s="9"/>
      <c r="P42" s="9"/>
      <c r="Q42" s="9"/>
    </row>
    <row r="43" spans="2:17" ht="12" customHeight="1">
      <c r="B43" s="168">
        <v>3632</v>
      </c>
      <c r="C43" s="33" t="s">
        <v>176</v>
      </c>
      <c r="D43" s="169">
        <f>'[1]Výdaje'!K41</f>
        <v>60</v>
      </c>
      <c r="E43" s="170"/>
      <c r="F43" s="46"/>
      <c r="G43" s="47">
        <v>-50</v>
      </c>
      <c r="H43" s="47"/>
      <c r="I43" s="47">
        <v>-4</v>
      </c>
      <c r="J43" s="171"/>
      <c r="K43" s="172">
        <f t="shared" si="0"/>
        <v>6</v>
      </c>
      <c r="L43" s="43">
        <v>6</v>
      </c>
      <c r="M43" s="217">
        <v>150</v>
      </c>
      <c r="N43" s="9"/>
      <c r="O43" s="9"/>
      <c r="P43" s="9"/>
      <c r="Q43" s="9"/>
    </row>
    <row r="44" spans="2:17" ht="12" customHeight="1">
      <c r="B44" s="168">
        <v>3633</v>
      </c>
      <c r="C44" s="33" t="s">
        <v>177</v>
      </c>
      <c r="D44" s="169"/>
      <c r="E44" s="170"/>
      <c r="F44" s="46"/>
      <c r="G44" s="47"/>
      <c r="H44" s="47"/>
      <c r="I44" s="47"/>
      <c r="J44" s="171"/>
      <c r="K44" s="172"/>
      <c r="L44" s="43"/>
      <c r="M44" s="217">
        <v>160</v>
      </c>
      <c r="N44" s="9"/>
      <c r="O44" s="9"/>
      <c r="P44" s="9"/>
      <c r="Q44" s="9"/>
    </row>
    <row r="45" spans="2:17" ht="12" customHeight="1">
      <c r="B45" s="168">
        <v>3635</v>
      </c>
      <c r="C45" s="33" t="s">
        <v>62</v>
      </c>
      <c r="D45" s="169"/>
      <c r="E45" s="170"/>
      <c r="F45" s="46"/>
      <c r="G45" s="47"/>
      <c r="H45" s="47"/>
      <c r="I45" s="47"/>
      <c r="J45" s="171"/>
      <c r="K45" s="172"/>
      <c r="L45" s="43"/>
      <c r="M45" s="217">
        <v>100</v>
      </c>
      <c r="N45" s="9"/>
      <c r="O45" s="9"/>
      <c r="P45" s="9"/>
      <c r="Q45" s="9"/>
    </row>
    <row r="46" spans="2:17" ht="12" customHeight="1">
      <c r="B46" s="168">
        <v>3636</v>
      </c>
      <c r="C46" s="33" t="s">
        <v>63</v>
      </c>
      <c r="D46" s="169"/>
      <c r="E46" s="170"/>
      <c r="F46" s="46"/>
      <c r="G46" s="46"/>
      <c r="H46" s="47"/>
      <c r="I46" s="47"/>
      <c r="J46" s="171"/>
      <c r="K46" s="172"/>
      <c r="L46" s="43"/>
      <c r="M46" s="217">
        <v>97</v>
      </c>
      <c r="N46" s="9"/>
      <c r="O46" s="9"/>
      <c r="P46" s="9"/>
      <c r="Q46" s="9"/>
    </row>
    <row r="47" spans="2:17" ht="12" customHeight="1">
      <c r="B47" s="168">
        <v>3639</v>
      </c>
      <c r="C47" s="33" t="s">
        <v>209</v>
      </c>
      <c r="D47" s="169">
        <f>'[1]Výdaje'!K44</f>
        <v>1000</v>
      </c>
      <c r="E47" s="170"/>
      <c r="F47" s="46"/>
      <c r="G47" s="46">
        <v>336</v>
      </c>
      <c r="H47" s="46"/>
      <c r="I47" s="46">
        <v>35</v>
      </c>
      <c r="J47" s="171"/>
      <c r="K47" s="172">
        <f t="shared" si="0"/>
        <v>1371</v>
      </c>
      <c r="L47" s="43">
        <v>1364.5</v>
      </c>
      <c r="M47" s="217">
        <v>1500</v>
      </c>
      <c r="N47" s="9"/>
      <c r="O47" s="9"/>
      <c r="P47" s="9"/>
      <c r="Q47" s="9"/>
    </row>
    <row r="48" spans="2:17" ht="12" customHeight="1">
      <c r="B48" s="168">
        <v>3722</v>
      </c>
      <c r="C48" s="33" t="s">
        <v>64</v>
      </c>
      <c r="D48" s="169">
        <f>'[1]Výdaje'!K45</f>
        <v>1300</v>
      </c>
      <c r="E48" s="170"/>
      <c r="F48" s="46"/>
      <c r="G48" s="46"/>
      <c r="H48" s="46"/>
      <c r="I48" s="47">
        <v>-10</v>
      </c>
      <c r="J48" s="171"/>
      <c r="K48" s="172">
        <f t="shared" si="0"/>
        <v>1290</v>
      </c>
      <c r="L48" s="43">
        <v>1288.3</v>
      </c>
      <c r="M48" s="217">
        <v>1500</v>
      </c>
      <c r="N48" s="9"/>
      <c r="O48" s="9"/>
      <c r="P48" s="9"/>
      <c r="Q48" s="9"/>
    </row>
    <row r="49" spans="2:17" ht="12" customHeight="1">
      <c r="B49" s="168">
        <v>3725</v>
      </c>
      <c r="C49" s="33" t="s">
        <v>178</v>
      </c>
      <c r="D49" s="169"/>
      <c r="E49" s="170"/>
      <c r="F49" s="46"/>
      <c r="G49" s="46"/>
      <c r="H49" s="46"/>
      <c r="I49" s="47"/>
      <c r="J49" s="171"/>
      <c r="K49" s="172"/>
      <c r="L49" s="43"/>
      <c r="M49" s="217">
        <v>120</v>
      </c>
      <c r="N49" s="9"/>
      <c r="O49" s="9"/>
      <c r="P49" s="9"/>
      <c r="Q49" s="9"/>
    </row>
    <row r="50" spans="2:17" ht="12" customHeight="1">
      <c r="B50" s="180">
        <v>3729</v>
      </c>
      <c r="C50" s="181" t="s">
        <v>179</v>
      </c>
      <c r="D50" s="69"/>
      <c r="E50" s="182"/>
      <c r="F50" s="183"/>
      <c r="G50" s="183"/>
      <c r="H50" s="183"/>
      <c r="I50" s="184"/>
      <c r="J50" s="142"/>
      <c r="K50" s="185"/>
      <c r="L50" s="82"/>
      <c r="M50" s="221">
        <v>30</v>
      </c>
      <c r="N50" s="9"/>
      <c r="O50" s="9"/>
      <c r="P50" s="9"/>
      <c r="Q50" s="9"/>
    </row>
    <row r="51" spans="2:17" ht="12" customHeight="1" thickBot="1">
      <c r="B51" s="186">
        <v>3741</v>
      </c>
      <c r="C51" s="187" t="s">
        <v>181</v>
      </c>
      <c r="D51" s="69">
        <f>'[1]Výdaje'!K47</f>
        <v>3</v>
      </c>
      <c r="E51" s="182"/>
      <c r="F51" s="188"/>
      <c r="G51" s="189"/>
      <c r="H51" s="188"/>
      <c r="I51" s="188"/>
      <c r="J51" s="190"/>
      <c r="K51" s="191">
        <f t="shared" si="0"/>
        <v>3</v>
      </c>
      <c r="L51" s="49">
        <v>3</v>
      </c>
      <c r="M51" s="221">
        <v>3</v>
      </c>
      <c r="N51" s="9"/>
      <c r="O51" s="9"/>
      <c r="P51" s="9"/>
      <c r="Q51" s="9"/>
    </row>
    <row r="52" spans="2:17" ht="12" customHeight="1" thickTop="1">
      <c r="B52" s="178">
        <v>3742</v>
      </c>
      <c r="C52" s="65" t="s">
        <v>182</v>
      </c>
      <c r="D52" s="192">
        <f>'[1]Výdaje'!K48</f>
        <v>4</v>
      </c>
      <c r="E52" s="182"/>
      <c r="F52" s="183"/>
      <c r="G52" s="183"/>
      <c r="H52" s="183"/>
      <c r="I52" s="183"/>
      <c r="J52" s="142"/>
      <c r="K52" s="185">
        <f t="shared" si="0"/>
        <v>4</v>
      </c>
      <c r="L52" s="82">
        <v>4</v>
      </c>
      <c r="M52" s="221">
        <v>5</v>
      </c>
      <c r="N52" s="9"/>
      <c r="O52" s="9"/>
      <c r="P52" s="9"/>
      <c r="Q52" s="9"/>
    </row>
    <row r="53" spans="2:17" ht="12" customHeight="1">
      <c r="B53" s="178">
        <v>3745</v>
      </c>
      <c r="C53" s="65" t="s">
        <v>180</v>
      </c>
      <c r="D53" s="193">
        <f>'[1]Výdaje'!K49</f>
        <v>100</v>
      </c>
      <c r="E53" s="170"/>
      <c r="F53" s="46"/>
      <c r="G53" s="46">
        <v>15</v>
      </c>
      <c r="H53" s="46">
        <v>15</v>
      </c>
      <c r="I53" s="46">
        <v>4</v>
      </c>
      <c r="J53" s="194"/>
      <c r="K53" s="172">
        <f t="shared" si="0"/>
        <v>134</v>
      </c>
      <c r="L53" s="43">
        <v>133.5</v>
      </c>
      <c r="M53" s="217">
        <v>200</v>
      </c>
      <c r="N53" s="9"/>
      <c r="O53" s="9"/>
      <c r="P53" s="9"/>
      <c r="Q53" s="9"/>
    </row>
    <row r="54" spans="2:17" ht="12" customHeight="1">
      <c r="B54" s="179">
        <v>4356</v>
      </c>
      <c r="C54" s="68" t="s">
        <v>184</v>
      </c>
      <c r="D54" s="169">
        <v>8</v>
      </c>
      <c r="E54" s="170"/>
      <c r="F54" s="46"/>
      <c r="G54" s="46"/>
      <c r="H54" s="46"/>
      <c r="I54" s="46"/>
      <c r="J54" s="171"/>
      <c r="K54" s="172">
        <f>SUM(D54:J54)</f>
        <v>8</v>
      </c>
      <c r="L54" s="43">
        <v>8</v>
      </c>
      <c r="M54" s="217">
        <v>5</v>
      </c>
      <c r="N54" s="9"/>
      <c r="O54" s="9"/>
      <c r="P54" s="9"/>
      <c r="Q54" s="9"/>
    </row>
    <row r="55" spans="2:17" ht="12" customHeight="1">
      <c r="B55" s="168">
        <v>4359</v>
      </c>
      <c r="C55" s="33" t="s">
        <v>185</v>
      </c>
      <c r="D55" s="169">
        <v>50</v>
      </c>
      <c r="E55" s="170"/>
      <c r="F55" s="46"/>
      <c r="G55" s="46">
        <v>25</v>
      </c>
      <c r="H55" s="46">
        <v>10</v>
      </c>
      <c r="I55" s="46"/>
      <c r="J55" s="171"/>
      <c r="K55" s="172">
        <f t="shared" si="0"/>
        <v>85</v>
      </c>
      <c r="L55" s="43">
        <v>82.7</v>
      </c>
      <c r="M55" s="217">
        <v>120</v>
      </c>
      <c r="N55" s="9"/>
      <c r="O55" s="9"/>
      <c r="P55" s="9"/>
      <c r="Q55" s="9"/>
    </row>
    <row r="56" spans="2:17" ht="12" customHeight="1">
      <c r="B56" s="168">
        <v>5512</v>
      </c>
      <c r="C56" s="33" t="s">
        <v>210</v>
      </c>
      <c r="D56" s="169">
        <f>'[1]Výdaje'!K55</f>
        <v>210</v>
      </c>
      <c r="E56" s="170">
        <v>37.8</v>
      </c>
      <c r="F56" s="46"/>
      <c r="G56" s="46">
        <v>505</v>
      </c>
      <c r="H56" s="47">
        <v>-505</v>
      </c>
      <c r="I56" s="47">
        <v>-41</v>
      </c>
      <c r="J56" s="171">
        <v>23.5</v>
      </c>
      <c r="K56" s="172">
        <f t="shared" si="0"/>
        <v>230.29999999999995</v>
      </c>
      <c r="L56" s="43">
        <v>225.4</v>
      </c>
      <c r="M56" s="217">
        <v>440</v>
      </c>
      <c r="N56" s="9"/>
      <c r="O56" s="9"/>
      <c r="P56" s="9"/>
      <c r="Q56" s="9"/>
    </row>
    <row r="57" spans="2:17" ht="12" customHeight="1">
      <c r="B57" s="180">
        <v>6112</v>
      </c>
      <c r="C57" s="181" t="s">
        <v>153</v>
      </c>
      <c r="D57" s="69"/>
      <c r="E57" s="182"/>
      <c r="F57" s="183"/>
      <c r="G57" s="183"/>
      <c r="H57" s="184"/>
      <c r="I57" s="184"/>
      <c r="J57" s="142"/>
      <c r="K57" s="185"/>
      <c r="L57" s="82"/>
      <c r="M57" s="221">
        <v>1430</v>
      </c>
      <c r="N57" s="9"/>
      <c r="O57" s="9"/>
      <c r="P57" s="9"/>
      <c r="Q57" s="9"/>
    </row>
    <row r="58" spans="2:17" ht="12" customHeight="1">
      <c r="B58" s="186">
        <v>6171</v>
      </c>
      <c r="C58" s="76" t="s">
        <v>211</v>
      </c>
      <c r="D58" s="56">
        <v>3100</v>
      </c>
      <c r="E58" s="170"/>
      <c r="F58" s="46"/>
      <c r="G58" s="46"/>
      <c r="H58" s="46"/>
      <c r="I58" s="47">
        <v>-180</v>
      </c>
      <c r="J58" s="171">
        <v>2.9</v>
      </c>
      <c r="K58" s="172">
        <f t="shared" si="0"/>
        <v>2922.9</v>
      </c>
      <c r="L58" s="43">
        <v>2923.1</v>
      </c>
      <c r="M58" s="217">
        <v>4040</v>
      </c>
      <c r="N58" s="9"/>
      <c r="O58" s="9"/>
      <c r="P58" s="9"/>
      <c r="Q58" s="9"/>
    </row>
    <row r="59" spans="2:17" ht="12" customHeight="1">
      <c r="B59" s="177">
        <v>6310</v>
      </c>
      <c r="C59" s="55" t="s">
        <v>187</v>
      </c>
      <c r="D59" s="56">
        <f>'[1]Výdaje'!K63</f>
        <v>750</v>
      </c>
      <c r="E59" s="163"/>
      <c r="F59" s="164"/>
      <c r="G59" s="197">
        <v>-57</v>
      </c>
      <c r="H59" s="197"/>
      <c r="I59" s="197">
        <v>-27.5</v>
      </c>
      <c r="J59" s="165"/>
      <c r="K59" s="195">
        <f>SUM(D59:J59)</f>
        <v>665.5</v>
      </c>
      <c r="L59" s="62">
        <v>369.2</v>
      </c>
      <c r="M59" s="223">
        <v>30</v>
      </c>
      <c r="N59" s="9"/>
      <c r="O59" s="9"/>
      <c r="P59" s="9"/>
      <c r="Q59" s="9"/>
    </row>
    <row r="60" spans="2:17" ht="12" customHeight="1">
      <c r="B60" s="179">
        <v>6320</v>
      </c>
      <c r="C60" s="68" t="s">
        <v>186</v>
      </c>
      <c r="D60" s="169">
        <f>'[1]Výdaje'!K61</f>
        <v>120</v>
      </c>
      <c r="E60" s="163"/>
      <c r="F60" s="164"/>
      <c r="G60" s="164"/>
      <c r="H60" s="164"/>
      <c r="I60" s="164"/>
      <c r="J60" s="165"/>
      <c r="K60" s="195">
        <f t="shared" si="0"/>
        <v>120</v>
      </c>
      <c r="L60" s="62">
        <v>120.2</v>
      </c>
      <c r="M60" s="223">
        <v>250</v>
      </c>
      <c r="N60" s="9"/>
      <c r="O60" s="9"/>
      <c r="P60" s="9"/>
      <c r="Q60" s="9"/>
    </row>
    <row r="61" spans="2:17" ht="12" customHeight="1">
      <c r="B61" s="180">
        <v>6330</v>
      </c>
      <c r="C61" s="181" t="s">
        <v>188</v>
      </c>
      <c r="D61" s="169">
        <f>'[1]Výdaje'!K62</f>
        <v>200</v>
      </c>
      <c r="E61" s="198">
        <v>-10</v>
      </c>
      <c r="F61" s="47"/>
      <c r="G61" s="47"/>
      <c r="H61" s="46">
        <v>664</v>
      </c>
      <c r="I61" s="46">
        <v>7.5</v>
      </c>
      <c r="J61" s="171"/>
      <c r="K61" s="172">
        <f t="shared" si="0"/>
        <v>861.5</v>
      </c>
      <c r="L61" s="43">
        <v>860.9</v>
      </c>
      <c r="M61" s="217">
        <v>280</v>
      </c>
      <c r="N61" s="9"/>
      <c r="O61" s="9"/>
      <c r="P61" s="9"/>
      <c r="Q61" s="9"/>
    </row>
    <row r="62" spans="2:17" ht="12" customHeight="1">
      <c r="B62" s="168">
        <v>6399</v>
      </c>
      <c r="C62" s="33" t="s">
        <v>189</v>
      </c>
      <c r="D62" s="169">
        <f>'[1]Výdaje'!K63</f>
        <v>750</v>
      </c>
      <c r="E62" s="170"/>
      <c r="F62" s="199">
        <v>-267.4</v>
      </c>
      <c r="G62" s="199"/>
      <c r="H62" s="199"/>
      <c r="I62" s="199"/>
      <c r="J62" s="199"/>
      <c r="K62" s="172">
        <f t="shared" si="0"/>
        <v>482.6</v>
      </c>
      <c r="L62" s="43">
        <v>482.6</v>
      </c>
      <c r="M62" s="217">
        <v>409.07</v>
      </c>
      <c r="N62" s="9"/>
      <c r="O62" s="9"/>
      <c r="P62" s="9"/>
      <c r="Q62" s="9"/>
    </row>
    <row r="63" spans="2:17" ht="12" customHeight="1">
      <c r="B63" s="180">
        <v>6402</v>
      </c>
      <c r="C63" s="187" t="s">
        <v>190</v>
      </c>
      <c r="D63" s="200"/>
      <c r="E63" s="201"/>
      <c r="F63" s="202"/>
      <c r="G63" s="202"/>
      <c r="H63" s="202"/>
      <c r="I63" s="203"/>
      <c r="J63" s="204"/>
      <c r="K63" s="205"/>
      <c r="L63" s="53"/>
      <c r="M63" s="279">
        <v>1005.63</v>
      </c>
      <c r="N63" s="9"/>
      <c r="O63" s="9"/>
      <c r="P63" s="9"/>
      <c r="Q63" s="9"/>
    </row>
    <row r="64" spans="2:17" ht="12" customHeight="1">
      <c r="B64" s="168">
        <v>6409</v>
      </c>
      <c r="C64" s="33" t="s">
        <v>65</v>
      </c>
      <c r="D64" s="206">
        <v>300</v>
      </c>
      <c r="E64" s="170"/>
      <c r="F64" s="46"/>
      <c r="G64" s="46"/>
      <c r="H64" s="46"/>
      <c r="I64" s="47">
        <v>-171.58</v>
      </c>
      <c r="J64" s="199">
        <v>-128.42</v>
      </c>
      <c r="K64" s="172">
        <f t="shared" si="0"/>
        <v>0</v>
      </c>
      <c r="L64" s="43">
        <v>0</v>
      </c>
      <c r="M64" s="218">
        <v>500</v>
      </c>
      <c r="N64" s="9"/>
      <c r="O64" s="9"/>
      <c r="P64" s="9"/>
      <c r="Q64" s="9"/>
    </row>
    <row r="65" spans="2:17" ht="12" customHeight="1" thickBot="1">
      <c r="B65" s="196">
        <v>6409</v>
      </c>
      <c r="C65" s="55" t="s">
        <v>191</v>
      </c>
      <c r="D65" s="207">
        <f>'[1]Výdaje'!K65</f>
        <v>150</v>
      </c>
      <c r="E65" s="170"/>
      <c r="F65" s="46"/>
      <c r="G65" s="46"/>
      <c r="H65" s="46"/>
      <c r="I65" s="47">
        <v>-60</v>
      </c>
      <c r="J65" s="171"/>
      <c r="K65" s="172">
        <f t="shared" si="0"/>
        <v>90</v>
      </c>
      <c r="L65" s="43">
        <v>89.9</v>
      </c>
      <c r="M65" s="218">
        <v>100</v>
      </c>
      <c r="N65" s="9"/>
      <c r="O65" s="9"/>
      <c r="P65" s="9"/>
      <c r="Q65" s="9"/>
    </row>
    <row r="66" spans="2:17" ht="15" customHeight="1" thickBot="1" thickTop="1">
      <c r="B66" s="208"/>
      <c r="C66" s="209" t="s">
        <v>66</v>
      </c>
      <c r="D66" s="210">
        <f aca="true" t="shared" si="1" ref="D66:I66">SUM(D6:D51,D52:D65)</f>
        <v>18327</v>
      </c>
      <c r="E66" s="211">
        <f t="shared" si="1"/>
        <v>48.4</v>
      </c>
      <c r="F66" s="212">
        <f t="shared" si="1"/>
        <v>-216.89999999999998</v>
      </c>
      <c r="G66" s="211">
        <f t="shared" si="1"/>
        <v>1139</v>
      </c>
      <c r="H66" s="212">
        <f t="shared" si="1"/>
        <v>-593.5</v>
      </c>
      <c r="I66" s="212">
        <f t="shared" si="1"/>
        <v>-296.58000000000004</v>
      </c>
      <c r="J66" s="213">
        <f>SUM(J6:J65)</f>
        <v>-44.19999999999999</v>
      </c>
      <c r="K66" s="214">
        <f>SUM(K6:K53,K54:K65)</f>
        <v>18363.219999999998</v>
      </c>
      <c r="L66" s="215">
        <f>SUM(L6:L51,L52:L65)</f>
        <v>18022.9</v>
      </c>
      <c r="M66" s="222">
        <f>SUM(M6:M65)</f>
        <v>33237.7</v>
      </c>
      <c r="N66" s="9"/>
      <c r="O66" s="9"/>
      <c r="P66" s="9"/>
      <c r="Q66" s="9"/>
    </row>
    <row r="67" spans="3:13" ht="13.5" thickTop="1">
      <c r="C67" s="311"/>
      <c r="J67" s="92"/>
      <c r="M67" s="312"/>
    </row>
    <row r="68" spans="2:13" ht="12.75">
      <c r="B68" s="9"/>
      <c r="C68" s="313"/>
      <c r="D68" s="9"/>
      <c r="E68" s="9"/>
      <c r="F68" s="9"/>
      <c r="G68" s="9"/>
      <c r="H68" s="9"/>
      <c r="I68" s="9"/>
      <c r="J68" s="9"/>
      <c r="K68" s="9"/>
      <c r="M68" s="9"/>
    </row>
    <row r="69" spans="2:13" ht="12.75">
      <c r="B69" s="9"/>
      <c r="C69" s="9"/>
      <c r="D69" s="9"/>
      <c r="E69" s="9"/>
      <c r="F69" s="9"/>
      <c r="G69" s="9"/>
      <c r="H69" s="9"/>
      <c r="I69" s="9"/>
      <c r="J69" s="9"/>
      <c r="K69" s="9"/>
      <c r="M69" s="9"/>
    </row>
  </sheetData>
  <sheetProtection/>
  <printOptions/>
  <pageMargins left="0" right="0" top="0" bottom="0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47"/>
  <sheetViews>
    <sheetView zoomScalePageLayoutView="0" workbookViewId="0" topLeftCell="A1">
      <selection activeCell="B44" sqref="B44"/>
    </sheetView>
  </sheetViews>
  <sheetFormatPr defaultColWidth="9.00390625" defaultRowHeight="12.75"/>
  <cols>
    <col min="2" max="2" width="45.75390625" style="0" customWidth="1"/>
    <col min="3" max="3" width="13.125" style="0" customWidth="1"/>
  </cols>
  <sheetData>
    <row r="5" spans="1:4" ht="23.25">
      <c r="A5" s="396" t="s">
        <v>195</v>
      </c>
      <c r="B5" s="397"/>
      <c r="C5" s="397"/>
      <c r="D5" s="281">
        <v>3</v>
      </c>
    </row>
    <row r="6" spans="1:3" ht="15.75">
      <c r="A6" s="398" t="s">
        <v>67</v>
      </c>
      <c r="B6" s="399"/>
      <c r="C6" s="399"/>
    </row>
    <row r="7" spans="1:3" ht="12.75">
      <c r="A7" s="412" t="s">
        <v>251</v>
      </c>
      <c r="B7" s="412"/>
      <c r="C7" s="412"/>
    </row>
    <row r="8" spans="1:3" ht="13.5" thickBot="1">
      <c r="A8" s="8"/>
      <c r="B8" s="131"/>
      <c r="C8" s="125"/>
    </row>
    <row r="9" spans="1:3" ht="14.25" thickBot="1" thickTop="1">
      <c r="A9" s="224" t="s">
        <v>68</v>
      </c>
      <c r="B9" s="21" t="s">
        <v>4</v>
      </c>
      <c r="C9" s="428" t="s">
        <v>50</v>
      </c>
    </row>
    <row r="10" spans="1:3" ht="12.75">
      <c r="A10" s="225">
        <v>5011</v>
      </c>
      <c r="B10" s="226" t="s">
        <v>69</v>
      </c>
      <c r="C10" s="227">
        <v>1490</v>
      </c>
    </row>
    <row r="11" spans="1:3" ht="12.75">
      <c r="A11" s="228">
        <v>5031</v>
      </c>
      <c r="B11" s="229" t="s">
        <v>70</v>
      </c>
      <c r="C11" s="230">
        <v>378</v>
      </c>
    </row>
    <row r="12" spans="1:6" ht="12.75">
      <c r="A12" s="228">
        <v>5032</v>
      </c>
      <c r="B12" s="229" t="s">
        <v>71</v>
      </c>
      <c r="C12" s="230">
        <v>136</v>
      </c>
      <c r="F12" t="s">
        <v>45</v>
      </c>
    </row>
    <row r="13" spans="1:3" ht="12.75">
      <c r="A13" s="228">
        <v>5038</v>
      </c>
      <c r="B13" s="229" t="s">
        <v>72</v>
      </c>
      <c r="C13" s="230">
        <v>20</v>
      </c>
    </row>
    <row r="14" spans="1:3" ht="12.75">
      <c r="A14" s="228">
        <v>5136</v>
      </c>
      <c r="B14" s="229" t="s">
        <v>73</v>
      </c>
      <c r="C14" s="230">
        <v>20</v>
      </c>
    </row>
    <row r="15" spans="1:3" ht="12.75">
      <c r="A15" s="228">
        <v>5137</v>
      </c>
      <c r="B15" s="229" t="s">
        <v>74</v>
      </c>
      <c r="C15" s="230">
        <v>100</v>
      </c>
    </row>
    <row r="16" spans="1:3" ht="12.75">
      <c r="A16" s="228">
        <v>5139</v>
      </c>
      <c r="B16" s="229" t="s">
        <v>75</v>
      </c>
      <c r="C16" s="230">
        <v>120</v>
      </c>
    </row>
    <row r="17" spans="1:3" ht="12.75">
      <c r="A17" s="228">
        <v>5151</v>
      </c>
      <c r="B17" s="229" t="s">
        <v>76</v>
      </c>
      <c r="C17" s="230">
        <v>5</v>
      </c>
    </row>
    <row r="18" spans="1:5" ht="12.75">
      <c r="A18" s="228">
        <v>5153</v>
      </c>
      <c r="B18" s="229" t="s">
        <v>77</v>
      </c>
      <c r="C18" s="230">
        <v>100</v>
      </c>
      <c r="E18" t="s">
        <v>45</v>
      </c>
    </row>
    <row r="19" spans="1:3" ht="12.75">
      <c r="A19" s="228">
        <v>5154</v>
      </c>
      <c r="B19" s="229" t="s">
        <v>78</v>
      </c>
      <c r="C19" s="230">
        <v>80</v>
      </c>
    </row>
    <row r="20" spans="1:3" ht="12.75">
      <c r="A20" s="228">
        <v>5156</v>
      </c>
      <c r="B20" s="229" t="s">
        <v>79</v>
      </c>
      <c r="C20" s="230">
        <v>90</v>
      </c>
    </row>
    <row r="21" spans="1:3" ht="12.75">
      <c r="A21" s="228">
        <v>5161</v>
      </c>
      <c r="B21" s="229" t="s">
        <v>80</v>
      </c>
      <c r="C21" s="230">
        <v>35</v>
      </c>
    </row>
    <row r="22" spans="1:3" ht="12.75">
      <c r="A22" s="228">
        <v>5162</v>
      </c>
      <c r="B22" s="229" t="s">
        <v>81</v>
      </c>
      <c r="C22" s="230">
        <v>180</v>
      </c>
    </row>
    <row r="23" spans="1:3" ht="12.75">
      <c r="A23" s="228">
        <v>5166</v>
      </c>
      <c r="B23" s="229" t="s">
        <v>82</v>
      </c>
      <c r="C23" s="230">
        <v>15</v>
      </c>
    </row>
    <row r="24" spans="1:3" ht="12.75">
      <c r="A24" s="228">
        <v>5167</v>
      </c>
      <c r="B24" s="229" t="s">
        <v>83</v>
      </c>
      <c r="C24" s="230">
        <v>30</v>
      </c>
    </row>
    <row r="25" spans="1:6" ht="12.75">
      <c r="A25" s="228">
        <v>5169</v>
      </c>
      <c r="B25" s="229" t="s">
        <v>84</v>
      </c>
      <c r="C25" s="230">
        <v>450</v>
      </c>
      <c r="F25" t="s">
        <v>45</v>
      </c>
    </row>
    <row r="26" spans="1:3" ht="12.75">
      <c r="A26" s="228">
        <v>5171</v>
      </c>
      <c r="B26" s="229" t="s">
        <v>146</v>
      </c>
      <c r="C26" s="230">
        <v>300</v>
      </c>
    </row>
    <row r="27" spans="1:5" ht="12.75">
      <c r="A27" s="228">
        <v>5172</v>
      </c>
      <c r="B27" s="229" t="s">
        <v>85</v>
      </c>
      <c r="C27" s="230">
        <v>15</v>
      </c>
      <c r="E27" t="s">
        <v>45</v>
      </c>
    </row>
    <row r="28" spans="1:3" ht="12.75">
      <c r="A28" s="228">
        <v>5173</v>
      </c>
      <c r="B28" s="229" t="s">
        <v>86</v>
      </c>
      <c r="C28" s="230">
        <v>10</v>
      </c>
    </row>
    <row r="29" spans="1:3" ht="12.75">
      <c r="A29" s="228">
        <v>5175</v>
      </c>
      <c r="B29" s="229" t="s">
        <v>87</v>
      </c>
      <c r="C29" s="230">
        <v>20</v>
      </c>
    </row>
    <row r="30" spans="1:6" ht="12.75">
      <c r="A30" s="228">
        <v>5194</v>
      </c>
      <c r="B30" s="229" t="s">
        <v>88</v>
      </c>
      <c r="C30" s="230">
        <v>5</v>
      </c>
      <c r="F30" t="s">
        <v>45</v>
      </c>
    </row>
    <row r="31" spans="1:3" ht="12.75">
      <c r="A31" s="228">
        <v>5321</v>
      </c>
      <c r="B31" s="229" t="s">
        <v>89</v>
      </c>
      <c r="C31" s="230">
        <v>60</v>
      </c>
    </row>
    <row r="32" spans="1:3" ht="12.75">
      <c r="A32" s="228">
        <v>5362</v>
      </c>
      <c r="B32" s="229" t="s">
        <v>90</v>
      </c>
      <c r="C32" s="230">
        <v>20</v>
      </c>
    </row>
    <row r="33" spans="1:3" ht="12.75">
      <c r="A33" s="228">
        <v>5365</v>
      </c>
      <c r="B33" s="229" t="s">
        <v>91</v>
      </c>
      <c r="C33" s="230">
        <v>1</v>
      </c>
    </row>
    <row r="34" spans="1:3" ht="12.75">
      <c r="A34" s="228">
        <v>5492</v>
      </c>
      <c r="B34" s="229" t="s">
        <v>92</v>
      </c>
      <c r="C34" s="230">
        <v>25</v>
      </c>
    </row>
    <row r="35" spans="1:3" ht="12.75">
      <c r="A35" s="228">
        <v>5499</v>
      </c>
      <c r="B35" s="229" t="s">
        <v>93</v>
      </c>
      <c r="C35" s="230">
        <v>50</v>
      </c>
    </row>
    <row r="36" spans="1:3" ht="12.75">
      <c r="A36" s="231">
        <v>5909</v>
      </c>
      <c r="B36" s="232" t="s">
        <v>94</v>
      </c>
      <c r="C36" s="233">
        <v>225</v>
      </c>
    </row>
    <row r="37" spans="1:3" ht="13.5" thickBot="1">
      <c r="A37" s="234">
        <v>6121</v>
      </c>
      <c r="B37" s="278" t="s">
        <v>95</v>
      </c>
      <c r="C37" s="235">
        <v>60</v>
      </c>
    </row>
    <row r="38" spans="1:4" ht="14.25" thickBot="1" thickTop="1">
      <c r="A38" s="236"/>
      <c r="B38" s="429" t="s">
        <v>96</v>
      </c>
      <c r="C38" s="432">
        <f>SUM(C10:C37)</f>
        <v>4040</v>
      </c>
      <c r="D38" s="431"/>
    </row>
    <row r="39" ht="13.5" thickTop="1">
      <c r="C39" s="430"/>
    </row>
    <row r="40" spans="2:3" ht="12.75">
      <c r="B40" s="9"/>
      <c r="C40" s="9"/>
    </row>
    <row r="41" spans="2:3" ht="12.75">
      <c r="B41" s="9"/>
      <c r="C41" s="9"/>
    </row>
    <row r="42" spans="3:7" ht="12.75"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4" ht="12.75">
      <c r="A44" s="9"/>
      <c r="C44" s="9"/>
      <c r="D44" s="9"/>
    </row>
    <row r="45" spans="3:4" ht="12.75">
      <c r="C45" s="9"/>
      <c r="D45" s="310"/>
    </row>
    <row r="46" spans="3:4" ht="12.75">
      <c r="C46" s="9"/>
      <c r="D46" s="9"/>
    </row>
    <row r="47" spans="3:4" ht="12.75">
      <c r="C47" s="9"/>
      <c r="D47" s="9"/>
    </row>
  </sheetData>
  <sheetProtection/>
  <mergeCells count="3">
    <mergeCell ref="A5:C5"/>
    <mergeCell ref="A6:C6"/>
    <mergeCell ref="A7:C7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00390625" style="0" customWidth="1"/>
    <col min="4" max="4" width="68.375" style="0" customWidth="1"/>
    <col min="5" max="5" width="10.00390625" style="0" customWidth="1"/>
    <col min="6" max="6" width="7.00390625" style="0" customWidth="1"/>
    <col min="7" max="7" width="40.75390625" style="0" customWidth="1"/>
  </cols>
  <sheetData>
    <row r="2" spans="5:6" ht="12.75">
      <c r="E2" s="237"/>
      <c r="F2" s="237"/>
    </row>
    <row r="3" spans="2:9" ht="12.75">
      <c r="B3" t="s">
        <v>97</v>
      </c>
      <c r="D3" s="238" t="s">
        <v>98</v>
      </c>
      <c r="E3" s="239"/>
      <c r="F3" s="239"/>
      <c r="G3" s="239"/>
      <c r="H3" s="239"/>
      <c r="I3" s="239"/>
    </row>
    <row r="4" spans="4:9" ht="20.25">
      <c r="D4" s="240" t="s">
        <v>99</v>
      </c>
      <c r="E4" s="239"/>
      <c r="F4" s="239"/>
      <c r="G4" s="282">
        <v>4</v>
      </c>
      <c r="H4" s="239"/>
      <c r="I4" s="239"/>
    </row>
    <row r="5" spans="4:9" ht="15">
      <c r="D5" s="240" t="s">
        <v>100</v>
      </c>
      <c r="E5" s="239"/>
      <c r="F5" s="239"/>
      <c r="G5" s="239"/>
      <c r="H5" s="239"/>
      <c r="I5" s="239"/>
    </row>
    <row r="6" spans="4:9" ht="12.75">
      <c r="D6" s="293" t="s">
        <v>251</v>
      </c>
      <c r="E6" s="239"/>
      <c r="F6" s="239"/>
      <c r="G6" s="239" t="s">
        <v>45</v>
      </c>
      <c r="H6" s="239"/>
      <c r="I6" s="239"/>
    </row>
    <row r="7" ht="17.25" customHeight="1">
      <c r="D7" s="240"/>
    </row>
    <row r="8" spans="2:7" ht="15.75" thickBot="1">
      <c r="B8" s="6"/>
      <c r="C8" s="6"/>
      <c r="D8" s="434" t="s">
        <v>194</v>
      </c>
      <c r="E8" s="6"/>
      <c r="F8" s="6"/>
      <c r="G8" s="6"/>
    </row>
    <row r="9" spans="1:7" ht="14.25" thickBot="1" thickTop="1">
      <c r="A9" s="241" t="s">
        <v>101</v>
      </c>
      <c r="B9" s="242" t="s">
        <v>102</v>
      </c>
      <c r="C9" s="243" t="s">
        <v>103</v>
      </c>
      <c r="D9" s="244" t="s">
        <v>104</v>
      </c>
      <c r="E9" s="245" t="s">
        <v>105</v>
      </c>
      <c r="F9" s="246" t="s">
        <v>106</v>
      </c>
      <c r="G9" s="280" t="s">
        <v>107</v>
      </c>
    </row>
    <row r="10" spans="1:7" ht="12.75">
      <c r="A10" s="247"/>
      <c r="B10" s="248">
        <v>3113</v>
      </c>
      <c r="C10" s="249">
        <v>5331</v>
      </c>
      <c r="D10" s="250" t="s">
        <v>108</v>
      </c>
      <c r="E10" s="296">
        <v>75027712</v>
      </c>
      <c r="F10" s="297">
        <v>4000</v>
      </c>
      <c r="G10" s="294" t="s">
        <v>147</v>
      </c>
    </row>
    <row r="11" spans="1:7" ht="12.75">
      <c r="A11" s="251"/>
      <c r="B11" s="252">
        <v>3114</v>
      </c>
      <c r="C11" s="260">
        <v>5221</v>
      </c>
      <c r="D11" s="253" t="s">
        <v>109</v>
      </c>
      <c r="E11" s="298">
        <v>25844521</v>
      </c>
      <c r="F11" s="299">
        <v>10</v>
      </c>
      <c r="G11" s="270" t="s">
        <v>110</v>
      </c>
    </row>
    <row r="12" spans="1:7" ht="12.75">
      <c r="A12" s="251"/>
      <c r="B12" s="252">
        <v>3123</v>
      </c>
      <c r="C12" s="260">
        <v>5339</v>
      </c>
      <c r="D12" s="253" t="s">
        <v>149</v>
      </c>
      <c r="E12" s="300" t="s">
        <v>111</v>
      </c>
      <c r="F12" s="299">
        <v>2</v>
      </c>
      <c r="G12" s="270" t="s">
        <v>112</v>
      </c>
    </row>
    <row r="13" spans="1:7" ht="12.75">
      <c r="A13" s="254"/>
      <c r="B13" s="255">
        <v>3319</v>
      </c>
      <c r="C13" s="267">
        <v>5222</v>
      </c>
      <c r="D13" s="262" t="s">
        <v>132</v>
      </c>
      <c r="E13" s="276">
        <v>22841946</v>
      </c>
      <c r="F13" s="277">
        <v>50</v>
      </c>
      <c r="G13" s="270" t="s">
        <v>133</v>
      </c>
    </row>
    <row r="14" spans="1:7" ht="12.75">
      <c r="A14" s="251"/>
      <c r="B14" s="252">
        <v>3330</v>
      </c>
      <c r="C14" s="260">
        <v>5223</v>
      </c>
      <c r="D14" s="253" t="s">
        <v>113</v>
      </c>
      <c r="E14" s="298">
        <v>26521709</v>
      </c>
      <c r="F14" s="299">
        <v>8</v>
      </c>
      <c r="G14" s="270" t="s">
        <v>114</v>
      </c>
    </row>
    <row r="15" spans="1:7" ht="12.75">
      <c r="A15" s="251"/>
      <c r="B15" s="252">
        <v>3330</v>
      </c>
      <c r="C15" s="260">
        <v>5223</v>
      </c>
      <c r="D15" s="253" t="s">
        <v>115</v>
      </c>
      <c r="E15" s="298">
        <v>64629368</v>
      </c>
      <c r="F15" s="299">
        <v>50</v>
      </c>
      <c r="G15" s="270" t="s">
        <v>116</v>
      </c>
    </row>
    <row r="16" spans="1:7" ht="12.75">
      <c r="A16" s="256"/>
      <c r="B16" s="257">
        <v>3330</v>
      </c>
      <c r="C16" s="268">
        <v>5223</v>
      </c>
      <c r="D16" s="269" t="s">
        <v>134</v>
      </c>
      <c r="E16" s="302"/>
      <c r="F16" s="303">
        <v>5</v>
      </c>
      <c r="G16" s="270" t="s">
        <v>150</v>
      </c>
    </row>
    <row r="17" spans="1:7" ht="12.75">
      <c r="A17" s="254"/>
      <c r="B17" s="255">
        <v>3330</v>
      </c>
      <c r="C17" s="267">
        <v>5223</v>
      </c>
      <c r="D17" s="262" t="s">
        <v>142</v>
      </c>
      <c r="E17" s="271">
        <v>62351052</v>
      </c>
      <c r="F17" s="301">
        <v>48</v>
      </c>
      <c r="G17" s="270" t="s">
        <v>119</v>
      </c>
    </row>
    <row r="18" spans="1:7" ht="12.75">
      <c r="A18" s="254" t="s">
        <v>45</v>
      </c>
      <c r="B18" s="255">
        <v>3419</v>
      </c>
      <c r="C18" s="267">
        <v>5222</v>
      </c>
      <c r="D18" s="262" t="s">
        <v>117</v>
      </c>
      <c r="E18" s="304">
        <v>48808300</v>
      </c>
      <c r="F18" s="301">
        <v>150</v>
      </c>
      <c r="G18" s="270" t="s">
        <v>131</v>
      </c>
    </row>
    <row r="19" spans="1:7" ht="12.75">
      <c r="A19" s="254"/>
      <c r="B19" s="255">
        <v>3419</v>
      </c>
      <c r="C19" s="267">
        <v>5492</v>
      </c>
      <c r="D19" s="262" t="s">
        <v>135</v>
      </c>
      <c r="E19" s="304"/>
      <c r="F19" s="301">
        <v>10</v>
      </c>
      <c r="G19" s="270" t="s">
        <v>136</v>
      </c>
    </row>
    <row r="20" spans="1:7" ht="12.75">
      <c r="A20" s="254"/>
      <c r="B20" s="255">
        <v>3419</v>
      </c>
      <c r="C20" s="267">
        <v>5492</v>
      </c>
      <c r="D20" s="262" t="s">
        <v>137</v>
      </c>
      <c r="E20" s="304"/>
      <c r="F20" s="301">
        <v>5</v>
      </c>
      <c r="G20" s="270" t="s">
        <v>151</v>
      </c>
    </row>
    <row r="21" spans="1:7" ht="12.75">
      <c r="A21" s="256">
        <v>1</v>
      </c>
      <c r="B21" s="257">
        <v>3421</v>
      </c>
      <c r="C21" s="268">
        <v>5222</v>
      </c>
      <c r="D21" s="269" t="s">
        <v>118</v>
      </c>
      <c r="E21" s="302">
        <v>69581428</v>
      </c>
      <c r="F21" s="303">
        <v>60</v>
      </c>
      <c r="G21" s="270" t="s">
        <v>119</v>
      </c>
    </row>
    <row r="22" spans="1:7" ht="12.75">
      <c r="A22" s="256"/>
      <c r="B22" s="257">
        <v>3421</v>
      </c>
      <c r="C22" s="268">
        <v>5222</v>
      </c>
      <c r="D22" s="269" t="s">
        <v>120</v>
      </c>
      <c r="E22" s="302">
        <v>14614782</v>
      </c>
      <c r="F22" s="303">
        <v>7</v>
      </c>
      <c r="G22" s="270" t="s">
        <v>121</v>
      </c>
    </row>
    <row r="23" spans="1:7" ht="12.75">
      <c r="A23" s="258"/>
      <c r="B23" s="259">
        <v>3421</v>
      </c>
      <c r="C23" s="260">
        <v>5222</v>
      </c>
      <c r="D23" s="253" t="s">
        <v>122</v>
      </c>
      <c r="E23" s="305">
        <v>26529319</v>
      </c>
      <c r="F23" s="263">
        <v>4</v>
      </c>
      <c r="G23" s="270" t="s">
        <v>123</v>
      </c>
    </row>
    <row r="24" spans="1:7" ht="12.75">
      <c r="A24" s="254"/>
      <c r="B24" s="255">
        <v>3429</v>
      </c>
      <c r="C24" s="267">
        <v>5222</v>
      </c>
      <c r="D24" s="262" t="s">
        <v>124</v>
      </c>
      <c r="E24" s="306">
        <v>64125483</v>
      </c>
      <c r="F24" s="277">
        <v>5</v>
      </c>
      <c r="G24" s="270" t="s">
        <v>125</v>
      </c>
    </row>
    <row r="25" spans="1:7" ht="12.75">
      <c r="A25" s="254"/>
      <c r="B25" s="255">
        <v>3429</v>
      </c>
      <c r="C25" s="267">
        <v>5229</v>
      </c>
      <c r="D25" s="269" t="s">
        <v>140</v>
      </c>
      <c r="E25" s="271">
        <v>66741611</v>
      </c>
      <c r="F25" s="303">
        <v>2</v>
      </c>
      <c r="G25" s="270" t="s">
        <v>141</v>
      </c>
    </row>
    <row r="26" spans="1:7" ht="12.75">
      <c r="A26" s="254"/>
      <c r="B26" s="255">
        <v>3429</v>
      </c>
      <c r="C26" s="267">
        <v>5222</v>
      </c>
      <c r="D26" s="262" t="s">
        <v>138</v>
      </c>
      <c r="E26" s="307">
        <v>22664823</v>
      </c>
      <c r="F26" s="277">
        <v>7</v>
      </c>
      <c r="G26" s="270" t="s">
        <v>139</v>
      </c>
    </row>
    <row r="27" spans="1:7" ht="12.75">
      <c r="A27" s="254"/>
      <c r="B27" s="255">
        <v>3429</v>
      </c>
      <c r="C27" s="267">
        <v>5229</v>
      </c>
      <c r="D27" s="262" t="s">
        <v>148</v>
      </c>
      <c r="E27" s="271">
        <v>68921055</v>
      </c>
      <c r="F27" s="301">
        <v>0</v>
      </c>
      <c r="G27" s="270" t="s">
        <v>156</v>
      </c>
    </row>
    <row r="28" spans="1:7" ht="12.75">
      <c r="A28" s="256"/>
      <c r="B28" s="257">
        <v>3741</v>
      </c>
      <c r="C28" s="268">
        <v>5222</v>
      </c>
      <c r="D28" s="269" t="s">
        <v>126</v>
      </c>
      <c r="E28" s="302">
        <v>47657901</v>
      </c>
      <c r="F28" s="303">
        <v>3</v>
      </c>
      <c r="G28" s="270" t="s">
        <v>119</v>
      </c>
    </row>
    <row r="29" spans="1:7" ht="12.75">
      <c r="A29" s="256"/>
      <c r="B29" s="257">
        <v>3742</v>
      </c>
      <c r="C29" s="268">
        <v>5222</v>
      </c>
      <c r="D29" s="269" t="s">
        <v>127</v>
      </c>
      <c r="E29" s="302">
        <v>64627870</v>
      </c>
      <c r="F29" s="303">
        <v>5</v>
      </c>
      <c r="G29" s="270" t="s">
        <v>128</v>
      </c>
    </row>
    <row r="30" spans="1:7" ht="13.5" thickBot="1">
      <c r="A30" s="387"/>
      <c r="B30" s="388">
        <v>4356</v>
      </c>
      <c r="C30" s="389">
        <v>5222</v>
      </c>
      <c r="D30" s="272" t="s">
        <v>129</v>
      </c>
      <c r="E30" s="308">
        <v>65471776</v>
      </c>
      <c r="F30" s="309">
        <v>5</v>
      </c>
      <c r="G30" s="295" t="s">
        <v>119</v>
      </c>
    </row>
    <row r="31" spans="1:7" ht="13.5" thickBot="1">
      <c r="A31" s="9"/>
      <c r="B31" s="9"/>
      <c r="C31" s="273"/>
      <c r="D31" s="274" t="s">
        <v>130</v>
      </c>
      <c r="E31" s="275"/>
      <c r="F31" s="433">
        <f>SUM(F10:F30)</f>
        <v>4436</v>
      </c>
      <c r="G31" s="386" t="s">
        <v>45</v>
      </c>
    </row>
    <row r="32" ht="13.5" thickTop="1">
      <c r="D32" s="261"/>
    </row>
    <row r="37" ht="12.75">
      <c r="G37" t="s">
        <v>45</v>
      </c>
    </row>
    <row r="40" spans="5:7" ht="12.75">
      <c r="E40" s="9"/>
      <c r="F40" s="310"/>
      <c r="G40" s="310"/>
    </row>
    <row r="41" spans="5:7" ht="12.75">
      <c r="E41" s="9"/>
      <c r="F41" s="9"/>
      <c r="G41" s="311"/>
    </row>
    <row r="42" spans="5:7" ht="12.75">
      <c r="E42" s="9"/>
      <c r="F42" s="9"/>
      <c r="G42" s="9"/>
    </row>
    <row r="43" ht="12.75">
      <c r="D43" t="s">
        <v>45</v>
      </c>
    </row>
  </sheetData>
  <sheetProtection/>
  <printOptions/>
  <pageMargins left="0.3937007874015748" right="0" top="0" bottom="0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3">
      <selection activeCell="D40" sqref="D40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5.00390625" style="0" customWidth="1"/>
    <col min="4" max="4" width="72.00390625" style="0" customWidth="1"/>
    <col min="5" max="5" width="16.00390625" style="0" customWidth="1"/>
    <col min="6" max="6" width="20.375" style="0" customWidth="1"/>
  </cols>
  <sheetData>
    <row r="2" spans="1:7" ht="20.25">
      <c r="A2" s="314"/>
      <c r="B2" s="315"/>
      <c r="C2" s="315"/>
      <c r="D2" s="375" t="s">
        <v>98</v>
      </c>
      <c r="E2" s="315"/>
      <c r="F2" s="315"/>
      <c r="G2" s="435">
        <v>5</v>
      </c>
    </row>
    <row r="3" spans="1:7" ht="12.75">
      <c r="A3" s="261"/>
      <c r="B3" s="261"/>
      <c r="C3" s="261"/>
      <c r="D3" s="261"/>
      <c r="E3" s="261"/>
      <c r="F3" s="261"/>
      <c r="G3" s="261"/>
    </row>
    <row r="4" spans="1:7" ht="15.75">
      <c r="A4" s="316"/>
      <c r="B4" s="317"/>
      <c r="C4" s="317"/>
      <c r="D4" s="376" t="s">
        <v>242</v>
      </c>
      <c r="E4" s="317" t="s">
        <v>45</v>
      </c>
      <c r="F4" s="317"/>
      <c r="G4" s="317"/>
    </row>
    <row r="5" spans="1:7" ht="12.75">
      <c r="A5" s="261"/>
      <c r="B5" s="261"/>
      <c r="C5" s="261"/>
      <c r="D5" s="261"/>
      <c r="E5" s="261"/>
      <c r="F5" s="261"/>
      <c r="G5" s="261"/>
    </row>
    <row r="6" spans="1:7" ht="12.75">
      <c r="A6" s="261"/>
      <c r="B6" s="261"/>
      <c r="C6" s="261"/>
      <c r="D6" s="293" t="s">
        <v>251</v>
      </c>
      <c r="E6" s="261"/>
      <c r="F6" s="261"/>
      <c r="G6" s="261"/>
    </row>
    <row r="7" spans="1:7" ht="13.5" thickBot="1">
      <c r="A7" s="261"/>
      <c r="B7" s="261"/>
      <c r="C7" s="261"/>
      <c r="D7" s="261"/>
      <c r="E7" s="261"/>
      <c r="F7" s="318"/>
      <c r="G7" s="261"/>
    </row>
    <row r="8" spans="1:7" ht="17.25" customHeight="1" thickBot="1">
      <c r="A8" s="319" t="s">
        <v>212</v>
      </c>
      <c r="B8" s="320" t="s">
        <v>213</v>
      </c>
      <c r="C8" s="321" t="s">
        <v>214</v>
      </c>
      <c r="D8" s="322" t="s">
        <v>215</v>
      </c>
      <c r="E8" s="323" t="s">
        <v>216</v>
      </c>
      <c r="F8" s="324"/>
      <c r="G8" s="238"/>
    </row>
    <row r="9" spans="1:6" ht="12.75">
      <c r="A9" s="325">
        <v>236</v>
      </c>
      <c r="B9" s="326">
        <v>10</v>
      </c>
      <c r="C9" s="327"/>
      <c r="D9" s="328" t="s">
        <v>217</v>
      </c>
      <c r="E9" s="368">
        <v>243067.96</v>
      </c>
      <c r="F9" s="329"/>
    </row>
    <row r="10" spans="1:6" ht="12.75">
      <c r="A10" s="330">
        <v>419</v>
      </c>
      <c r="B10" s="331">
        <v>101</v>
      </c>
      <c r="C10" s="332"/>
      <c r="D10" s="333" t="s">
        <v>240</v>
      </c>
      <c r="E10" s="369">
        <v>131700</v>
      </c>
      <c r="F10" s="329"/>
    </row>
    <row r="11" spans="1:6" ht="13.5" thickBot="1">
      <c r="A11" s="334">
        <v>335</v>
      </c>
      <c r="B11" s="335">
        <v>20</v>
      </c>
      <c r="C11" s="336"/>
      <c r="D11" s="337" t="s">
        <v>218</v>
      </c>
      <c r="E11" s="370">
        <v>41000</v>
      </c>
      <c r="F11" s="329"/>
    </row>
    <row r="12" spans="1:6" ht="13.5" thickBot="1">
      <c r="A12" s="338"/>
      <c r="B12" s="339"/>
      <c r="C12" s="339"/>
      <c r="D12" s="340" t="s">
        <v>96</v>
      </c>
      <c r="E12" s="371">
        <f>SUM(E9:E11)</f>
        <v>415767.95999999996</v>
      </c>
      <c r="F12" s="341"/>
    </row>
    <row r="13" spans="1:6" ht="12.75">
      <c r="A13" s="338"/>
      <c r="B13" s="313"/>
      <c r="C13" s="313"/>
      <c r="D13" s="342"/>
      <c r="E13" s="341"/>
      <c r="F13" s="341"/>
    </row>
    <row r="14" spans="1:6" ht="13.5" thickBot="1">
      <c r="A14" s="344"/>
      <c r="B14" s="344"/>
      <c r="C14" s="344"/>
      <c r="D14" s="342"/>
      <c r="E14" s="345"/>
      <c r="F14" s="346"/>
    </row>
    <row r="15" spans="1:7" ht="16.5" customHeight="1" thickBot="1">
      <c r="A15" s="320" t="s">
        <v>212</v>
      </c>
      <c r="B15" s="347" t="s">
        <v>213</v>
      </c>
      <c r="C15" s="321" t="s">
        <v>214</v>
      </c>
      <c r="D15" s="348" t="s">
        <v>219</v>
      </c>
      <c r="E15" s="349" t="s">
        <v>216</v>
      </c>
      <c r="F15" s="404" t="s">
        <v>220</v>
      </c>
      <c r="G15" s="405"/>
    </row>
    <row r="16" spans="1:7" ht="12.75">
      <c r="A16" s="367">
        <v>335</v>
      </c>
      <c r="B16" s="350">
        <v>20</v>
      </c>
      <c r="C16" s="351"/>
      <c r="D16" s="421" t="s">
        <v>221</v>
      </c>
      <c r="E16" s="372">
        <v>0</v>
      </c>
      <c r="F16" s="406" t="s">
        <v>222</v>
      </c>
      <c r="G16" s="407"/>
    </row>
    <row r="17" spans="1:7" ht="12.75">
      <c r="A17" s="302">
        <v>419</v>
      </c>
      <c r="B17" s="352">
        <v>112</v>
      </c>
      <c r="C17" s="277">
        <v>1</v>
      </c>
      <c r="D17" s="422" t="s">
        <v>223</v>
      </c>
      <c r="E17" s="373">
        <v>22200</v>
      </c>
      <c r="F17" s="353" t="s">
        <v>224</v>
      </c>
      <c r="G17" s="354"/>
    </row>
    <row r="18" spans="1:7" ht="12.75">
      <c r="A18" s="304">
        <v>419</v>
      </c>
      <c r="B18" s="355">
        <v>113</v>
      </c>
      <c r="C18" s="356">
        <v>1</v>
      </c>
      <c r="D18" s="423" t="s">
        <v>225</v>
      </c>
      <c r="E18" s="373">
        <v>5000</v>
      </c>
      <c r="F18" s="357" t="s">
        <v>243</v>
      </c>
      <c r="G18" s="358"/>
    </row>
    <row r="19" spans="1:7" ht="12.75">
      <c r="A19" s="304">
        <v>419</v>
      </c>
      <c r="B19" s="355">
        <v>114</v>
      </c>
      <c r="C19" s="356"/>
      <c r="D19" s="423" t="s">
        <v>226</v>
      </c>
      <c r="E19" s="373">
        <v>25740</v>
      </c>
      <c r="F19" s="408" t="s">
        <v>227</v>
      </c>
      <c r="G19" s="409"/>
    </row>
    <row r="20" spans="1:7" ht="12.75">
      <c r="A20" s="304">
        <v>419</v>
      </c>
      <c r="B20" s="352">
        <v>115</v>
      </c>
      <c r="C20" s="277">
        <v>1</v>
      </c>
      <c r="D20" s="422" t="s">
        <v>228</v>
      </c>
      <c r="E20" s="373">
        <v>20000</v>
      </c>
      <c r="F20" s="400" t="s">
        <v>229</v>
      </c>
      <c r="G20" s="401"/>
    </row>
    <row r="21" spans="1:7" ht="12.75">
      <c r="A21" s="304">
        <v>419</v>
      </c>
      <c r="B21" s="352">
        <v>116</v>
      </c>
      <c r="C21" s="277">
        <v>1</v>
      </c>
      <c r="D21" s="422" t="s">
        <v>230</v>
      </c>
      <c r="E21" s="373">
        <v>15000</v>
      </c>
      <c r="F21" s="410" t="s">
        <v>231</v>
      </c>
      <c r="G21" s="411"/>
    </row>
    <row r="22" spans="1:7" ht="12.75">
      <c r="A22" s="304">
        <v>419</v>
      </c>
      <c r="B22" s="352">
        <v>117</v>
      </c>
      <c r="C22" s="277"/>
      <c r="D22" s="422" t="s">
        <v>232</v>
      </c>
      <c r="E22" s="373">
        <v>0</v>
      </c>
      <c r="F22" s="400" t="s">
        <v>233</v>
      </c>
      <c r="G22" s="401"/>
    </row>
    <row r="23" spans="1:7" ht="12.75">
      <c r="A23" s="304">
        <v>419</v>
      </c>
      <c r="B23" s="352">
        <v>118</v>
      </c>
      <c r="C23" s="277"/>
      <c r="D23" s="417" t="s">
        <v>234</v>
      </c>
      <c r="E23" s="373">
        <v>5360</v>
      </c>
      <c r="F23" s="353" t="s">
        <v>235</v>
      </c>
      <c r="G23" s="354"/>
    </row>
    <row r="24" spans="1:7" ht="14.25" customHeight="1" thickBot="1">
      <c r="A24" s="308">
        <v>419</v>
      </c>
      <c r="B24" s="359">
        <v>119</v>
      </c>
      <c r="C24" s="360"/>
      <c r="D24" s="424" t="s">
        <v>241</v>
      </c>
      <c r="E24" s="374">
        <v>55000</v>
      </c>
      <c r="F24" s="414" t="s">
        <v>236</v>
      </c>
      <c r="G24" s="415"/>
    </row>
    <row r="25" spans="1:7" ht="13.5" thickBot="1">
      <c r="A25" s="419"/>
      <c r="B25" s="419"/>
      <c r="C25" s="419"/>
      <c r="D25" s="340" t="s">
        <v>96</v>
      </c>
      <c r="E25" s="420">
        <f>SUM(E16:E24)</f>
        <v>148300</v>
      </c>
      <c r="F25" s="416"/>
      <c r="G25" s="413"/>
    </row>
    <row r="26" spans="1:6" ht="12.75">
      <c r="A26" s="419"/>
      <c r="B26" s="419"/>
      <c r="C26" s="419"/>
      <c r="D26" s="418"/>
      <c r="E26" s="341"/>
      <c r="F26" s="343"/>
    </row>
    <row r="27" spans="1:6" ht="12.75">
      <c r="A27" s="344"/>
      <c r="B27" s="344"/>
      <c r="C27" s="344"/>
      <c r="D27" s="342" t="s">
        <v>237</v>
      </c>
      <c r="E27" s="341">
        <v>415767.96</v>
      </c>
      <c r="F27" s="343"/>
    </row>
    <row r="28" spans="1:6" ht="12.75">
      <c r="A28" s="261"/>
      <c r="B28" s="261"/>
      <c r="C28" s="261"/>
      <c r="D28" s="361" t="s">
        <v>238</v>
      </c>
      <c r="E28" s="362">
        <v>148300</v>
      </c>
      <c r="F28" s="363"/>
    </row>
    <row r="29" spans="1:6" ht="18">
      <c r="A29" s="364"/>
      <c r="B29" s="364"/>
      <c r="C29" s="364"/>
      <c r="D29" s="365" t="s">
        <v>239</v>
      </c>
      <c r="E29" s="366">
        <f>SUM(E27-E28)</f>
        <v>267467.96</v>
      </c>
      <c r="F29" s="377" t="s">
        <v>244</v>
      </c>
    </row>
    <row r="30" spans="1:7" ht="12.75">
      <c r="A30" s="261"/>
      <c r="B30" s="261"/>
      <c r="C30" s="261"/>
      <c r="D30" s="418"/>
      <c r="E30" s="261"/>
      <c r="F30" s="378" t="s">
        <v>245</v>
      </c>
      <c r="G30" s="261"/>
    </row>
    <row r="31" spans="1:7" ht="13.5" thickBot="1">
      <c r="A31" s="261"/>
      <c r="B31" s="261"/>
      <c r="C31" s="261"/>
      <c r="D31" s="418"/>
      <c r="E31" s="261"/>
      <c r="F31" s="261"/>
      <c r="G31" s="261"/>
    </row>
    <row r="32" spans="1:7" ht="13.5" thickBot="1">
      <c r="A32" s="261"/>
      <c r="B32" s="261"/>
      <c r="C32" s="261"/>
      <c r="D32" s="418"/>
      <c r="E32" s="385" t="s">
        <v>249</v>
      </c>
      <c r="F32" s="385" t="s">
        <v>250</v>
      </c>
      <c r="G32" s="261"/>
    </row>
    <row r="33" spans="1:7" ht="12.75">
      <c r="A33" s="261"/>
      <c r="B33" s="261"/>
      <c r="C33" s="261"/>
      <c r="D33" s="418"/>
      <c r="E33" s="382">
        <v>419101</v>
      </c>
      <c r="F33" s="379">
        <v>131700</v>
      </c>
      <c r="G33" s="261"/>
    </row>
    <row r="34" spans="1:7" ht="12.75">
      <c r="A34" s="261"/>
      <c r="B34" s="261"/>
      <c r="C34" s="261"/>
      <c r="D34" s="418"/>
      <c r="E34" s="383" t="s">
        <v>246</v>
      </c>
      <c r="F34" s="380">
        <v>148300</v>
      </c>
      <c r="G34" s="261"/>
    </row>
    <row r="35" spans="1:7" ht="12.75">
      <c r="A35" s="261"/>
      <c r="B35" s="261"/>
      <c r="C35" s="261"/>
      <c r="D35" s="418"/>
      <c r="E35" s="384" t="s">
        <v>247</v>
      </c>
      <c r="F35" s="402">
        <f>SUM(F33:F34)</f>
        <v>280000</v>
      </c>
      <c r="G35" s="261"/>
    </row>
    <row r="36" spans="1:7" ht="13.5" thickBot="1">
      <c r="A36" s="261"/>
      <c r="B36" s="261"/>
      <c r="C36" s="261"/>
      <c r="D36" s="418"/>
      <c r="E36" s="381" t="s">
        <v>248</v>
      </c>
      <c r="F36" s="403"/>
      <c r="G36" s="261"/>
    </row>
    <row r="37" spans="1:7" ht="12.75">
      <c r="A37" s="261"/>
      <c r="B37" s="261"/>
      <c r="C37" s="261"/>
      <c r="D37" s="418"/>
      <c r="E37" s="261"/>
      <c r="F37" s="261"/>
      <c r="G37" s="261"/>
    </row>
    <row r="38" ht="12.75">
      <c r="D38" s="342"/>
    </row>
    <row r="39" spans="1:7" ht="12.75">
      <c r="A39" s="261"/>
      <c r="B39" s="261"/>
      <c r="C39" s="261"/>
      <c r="D39" s="342"/>
      <c r="E39" s="261"/>
      <c r="F39" s="261"/>
      <c r="G39" s="261"/>
    </row>
    <row r="40" ht="12.75">
      <c r="D40" s="261"/>
    </row>
    <row r="41" ht="12.75">
      <c r="D41" s="261"/>
    </row>
    <row r="43" ht="12.75">
      <c r="D43" s="261"/>
    </row>
    <row r="44" ht="12.75">
      <c r="D44" s="261" t="s">
        <v>45</v>
      </c>
    </row>
    <row r="45" ht="12.75">
      <c r="D45" s="261"/>
    </row>
    <row r="46" ht="12.75">
      <c r="D46" s="261"/>
    </row>
    <row r="48" ht="12.75">
      <c r="D48" s="261"/>
    </row>
  </sheetData>
  <sheetProtection/>
  <mergeCells count="8">
    <mergeCell ref="F24:G24"/>
    <mergeCell ref="F35:F36"/>
    <mergeCell ref="F15:G15"/>
    <mergeCell ref="F16:G16"/>
    <mergeCell ref="F19:G19"/>
    <mergeCell ref="F20:G20"/>
    <mergeCell ref="F21:G21"/>
    <mergeCell ref="F22:G22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zbergerova</cp:lastModifiedBy>
  <cp:lastPrinted>2011-03-01T14:43:52Z</cp:lastPrinted>
  <dcterms:created xsi:type="dcterms:W3CDTF">1997-01-24T11:07:25Z</dcterms:created>
  <dcterms:modified xsi:type="dcterms:W3CDTF">2011-03-01T14:55:00Z</dcterms:modified>
  <cp:category/>
  <cp:version/>
  <cp:contentType/>
  <cp:contentStatus/>
</cp:coreProperties>
</file>